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ESG/ANNUAL ESG REPORTS_DATA/2021/"/>
    </mc:Choice>
  </mc:AlternateContent>
  <xr:revisionPtr revIDLastSave="0" documentId="8_{44FD5A7B-116B-DE41-AFA9-3B705F900F01}" xr6:coauthVersionLast="47" xr6:coauthVersionMax="47" xr10:uidLastSave="{00000000-0000-0000-0000-000000000000}"/>
  <bookViews>
    <workbookView xWindow="0" yWindow="500" windowWidth="28800" windowHeight="16140" activeTab="2" xr2:uid="{00000000-000D-0000-FFFF-FFFF00000000}"/>
  </bookViews>
  <sheets>
    <sheet name="Экологическая ответственность" sheetId="1" r:id="rId1"/>
    <sheet name="Социальная ответственность" sheetId="4" r:id="rId2"/>
    <sheet name="Корпоративное управление" sheetId="10" r:id="rId3"/>
  </sheets>
  <definedNames>
    <definedName name="_xlnm._FilterDatabase" localSheetId="1" hidden="1">'Социальная ответственность'!$A$1:$E$14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4" l="1"/>
  <c r="C10" i="4"/>
  <c r="E12" i="4"/>
  <c r="E11" i="4"/>
  <c r="E10" i="4" s="1"/>
  <c r="F23" i="1"/>
  <c r="F20" i="1"/>
  <c r="F19" i="1"/>
  <c r="F8" i="1"/>
  <c r="F9" i="1"/>
  <c r="F7" i="1"/>
  <c r="F4" i="1"/>
  <c r="F5" i="1"/>
  <c r="F3" i="1"/>
  <c r="C27" i="10"/>
  <c r="F22" i="1" l="1"/>
  <c r="D27" i="10"/>
  <c r="E37" i="4" l="1"/>
  <c r="D37" i="4"/>
  <c r="C37" i="4"/>
  <c r="E27" i="4"/>
  <c r="D27" i="4"/>
  <c r="C27" i="4"/>
  <c r="C4" i="4"/>
  <c r="D4" i="4"/>
  <c r="E4" i="4"/>
  <c r="C7" i="4"/>
  <c r="D7" i="4"/>
  <c r="E7" i="4"/>
  <c r="C16" i="4"/>
  <c r="D16" i="4"/>
  <c r="E16" i="4"/>
  <c r="C19" i="4"/>
  <c r="D19" i="4"/>
  <c r="E19" i="4"/>
  <c r="C22" i="4"/>
  <c r="D22" i="4"/>
  <c r="E22" i="4"/>
  <c r="C75" i="4"/>
  <c r="C79" i="4"/>
  <c r="C3" i="4" l="1"/>
  <c r="D3" i="4"/>
  <c r="E3" i="4"/>
  <c r="E25" i="4"/>
  <c r="B71" i="4" s="1"/>
  <c r="D25" i="4"/>
  <c r="C25" i="4"/>
  <c r="D13" i="4" l="1"/>
  <c r="C13" i="4"/>
  <c r="E13" i="4"/>
  <c r="B79" i="4"/>
  <c r="B75" i="4"/>
  <c r="D13" i="1"/>
  <c r="E13" i="1"/>
  <c r="F13" i="1" s="1"/>
  <c r="C13" i="1"/>
  <c r="D12" i="1"/>
  <c r="E12" i="1"/>
  <c r="F12" i="1" s="1"/>
  <c r="C12" i="1"/>
  <c r="D11" i="1"/>
  <c r="E11" i="1"/>
  <c r="F11" i="1" s="1"/>
  <c r="C11" i="1"/>
  <c r="F15" i="1"/>
  <c r="F16" i="1"/>
  <c r="D17" i="1"/>
  <c r="E17" i="1"/>
  <c r="C17" i="1"/>
  <c r="E14" i="4" l="1"/>
  <c r="D14" i="4"/>
  <c r="F17" i="1"/>
</calcChain>
</file>

<file path=xl/sharedStrings.xml><?xml version="1.0" encoding="utf-8"?>
<sst xmlns="http://schemas.openxmlformats.org/spreadsheetml/2006/main" count="341" uniqueCount="157">
  <si>
    <t>%</t>
  </si>
  <si>
    <t>Jaco Van Der Merwe</t>
  </si>
  <si>
    <t>Lev Khasis</t>
  </si>
  <si>
    <t>Prosus</t>
  </si>
  <si>
    <t>Alibaba</t>
  </si>
  <si>
    <t>Tencent</t>
  </si>
  <si>
    <t>Audit Committee members</t>
  </si>
  <si>
    <t xml:space="preserve">Sang Hun Kim </t>
  </si>
  <si>
    <t>Jan Buné, Chairman</t>
  </si>
  <si>
    <t>Remuneration Committee members</t>
  </si>
  <si>
    <t xml:space="preserve">Dmitry Grishin, Chairman </t>
  </si>
  <si>
    <t xml:space="preserve">Charles Searle </t>
  </si>
  <si>
    <t>Scope 1</t>
  </si>
  <si>
    <t>Scope 2</t>
  </si>
  <si>
    <t xml:space="preserve"> </t>
  </si>
  <si>
    <t>Единица измерения</t>
  </si>
  <si>
    <t>CO2, тонны</t>
  </si>
  <si>
    <t>Потребление воды</t>
  </si>
  <si>
    <t>Отходы</t>
  </si>
  <si>
    <t xml:space="preserve">Углеродный след VK измеряется в соответствии с Протоколом по парниковым газам, разработанным Институтом мировых ресурсов (WRI) и Всемирным деловым советом по устойчивому развитию (WBCSD). Мы применили Корпоративный стандарт учета и отчетности по Протоколу о выбросах парниковых газов (Пересмотренное издание) 2015 года. </t>
  </si>
  <si>
    <t>Протокол по выбросам парниковых газов определяет следующие области применения:
Scope 1 – прямые выбросы из источников, принадлежащих компании или контролируемых ею;
Scope 2 – косвенные выбросы в результате потребления приобретенной электроэнергии, тепла или пара.</t>
  </si>
  <si>
    <t>Общее потребление воды</t>
  </si>
  <si>
    <t>Потребление воды в центрах обработки данных</t>
  </si>
  <si>
    <t>Потребление воды в офисах</t>
  </si>
  <si>
    <t xml:space="preserve"> Потребление энергоресурсов дата-центрами</t>
  </si>
  <si>
    <t>Электричество</t>
  </si>
  <si>
    <t>Тепловая энергия</t>
  </si>
  <si>
    <t>Дизельное топливо</t>
  </si>
  <si>
    <t>литры</t>
  </si>
  <si>
    <t>КВт ч</t>
  </si>
  <si>
    <t xml:space="preserve"> Потребление энергоресурсов офисами</t>
  </si>
  <si>
    <t>Общие показатели</t>
  </si>
  <si>
    <t>м3</t>
  </si>
  <si>
    <t xml:space="preserve">в том числе мужчин </t>
  </si>
  <si>
    <t xml:space="preserve">в том числе женщин </t>
  </si>
  <si>
    <t>Сотрудники</t>
  </si>
  <si>
    <t>Менеджмент</t>
  </si>
  <si>
    <t>Топ-менеджмент</t>
  </si>
  <si>
    <t>Сотрудники до 50+ лет</t>
  </si>
  <si>
    <t>Сотрудники 30-50 лет</t>
  </si>
  <si>
    <t>Сотрудники до 30 лет</t>
  </si>
  <si>
    <t>Кол-во</t>
  </si>
  <si>
    <t>Итого</t>
  </si>
  <si>
    <t>Структура персонала по полу, в связи с занимаемой должностью</t>
  </si>
  <si>
    <t>Количество сотрудников с временным трудовым договором 
(примечание заполняющего: совместители)</t>
  </si>
  <si>
    <t>Количество сотрудников
с постоянным трудовым договором</t>
  </si>
  <si>
    <t xml:space="preserve">Другие страны </t>
  </si>
  <si>
    <t xml:space="preserve">Россия </t>
  </si>
  <si>
    <t>Общая численность сотрудников с разбивкой по договору о найме, полу и региону</t>
  </si>
  <si>
    <t>10+ лет</t>
  </si>
  <si>
    <t>5-10 лет</t>
  </si>
  <si>
    <t>3-5 лет</t>
  </si>
  <si>
    <t>50+ лет</t>
  </si>
  <si>
    <t>30-50 лет</t>
  </si>
  <si>
    <t>До 30 лет</t>
  </si>
  <si>
    <t>Другие страны</t>
  </si>
  <si>
    <t>Россия</t>
  </si>
  <si>
    <t>Общее число новых сотрудников, нанятых в течение отчетного периода, в разбивке по возрастной группе, полу и региону</t>
  </si>
  <si>
    <t>&gt;1-3 лет</t>
  </si>
  <si>
    <t>Общее число сотрудников, вернувшихся на работу после окончания отпуска 
по уходу за ребенком, которые все еще работали через 12 месяцев после их возвращения на работу</t>
  </si>
  <si>
    <t>Общее число сотрудников, вернувшихся на работу в отчетный период после окончания отпуска по уходу за ребенком</t>
  </si>
  <si>
    <t>Общее число работников, взявших отпуск по уходу за ребенком за отчетный период</t>
  </si>
  <si>
    <t>Общее число сотрудников, находящихся в отпуске за период</t>
  </si>
  <si>
    <t>Отпуск по уходу за ребенком</t>
  </si>
  <si>
    <t xml:space="preserve">Число сотрудников, воспользовавшихся услугой массажа в офисе </t>
  </si>
  <si>
    <t>Число сотрудников, прошедших вакцинацию от Covid-19</t>
  </si>
  <si>
    <t>Число сотрудников, посетивших кабинет психолога</t>
  </si>
  <si>
    <t xml:space="preserve">Другие программы </t>
  </si>
  <si>
    <t>Число застрахованных детей сотрудников</t>
  </si>
  <si>
    <t>Число сотрудников, воспользовавшихся ведение беременности и родов</t>
  </si>
  <si>
    <t>Число сотрудников, воспользовавшихся консультацией психолога</t>
  </si>
  <si>
    <t xml:space="preserve">Число сотрудников, воспользовавшихся программой телемедицины в рамках ДМС </t>
  </si>
  <si>
    <t xml:space="preserve">Число сотрудников, подключенных к программе ДМС </t>
  </si>
  <si>
    <t xml:space="preserve">Доля сотрудников, ушедших в отпуск по уходу за ребенком в отчетном периоде </t>
  </si>
  <si>
    <t xml:space="preserve">Доля сотрудников, застрахованных по программам страхования здоровья </t>
  </si>
  <si>
    <t xml:space="preserve">Доля сотрудников, застрахованных по программам страхования жизни </t>
  </si>
  <si>
    <t xml:space="preserve">Льготы </t>
  </si>
  <si>
    <t>Средства, направленные VK в НКО</t>
  </si>
  <si>
    <t>Средства, собранные пользователями проектов VK</t>
  </si>
  <si>
    <t>Средства, прошедшие через Добро Mail.ru</t>
  </si>
  <si>
    <t>Всего</t>
  </si>
  <si>
    <t>Благотворительные сборы</t>
  </si>
  <si>
    <t> 192</t>
  </si>
  <si>
    <t>мужчины</t>
  </si>
  <si>
    <t>женщины</t>
  </si>
  <si>
    <t>в том числе женщин</t>
  </si>
  <si>
    <t>в том числе мужчин</t>
  </si>
  <si>
    <t>Заявки</t>
  </si>
  <si>
    <t>% от общего числа</t>
  </si>
  <si>
    <t>Заявки на участие в конференции</t>
  </si>
  <si>
    <t>Заявки на обучение</t>
  </si>
  <si>
    <t>Заказы книг</t>
  </si>
  <si>
    <t>Запросы на изучение иностранного языка</t>
  </si>
  <si>
    <t>Количество мероприятий</t>
  </si>
  <si>
    <t>Количество участников</t>
  </si>
  <si>
    <t>Всего часов обучения</t>
  </si>
  <si>
    <t>Для менеджеров</t>
  </si>
  <si>
    <t>Для всех сотрудников</t>
  </si>
  <si>
    <t>Средняя длительность</t>
  </si>
  <si>
    <t>Завершенные курсы</t>
  </si>
  <si>
    <t>Часы обучения</t>
  </si>
  <si>
    <t>Видео</t>
  </si>
  <si>
    <t>Статьи</t>
  </si>
  <si>
    <t>Онлайн курсы</t>
  </si>
  <si>
    <t>Состав Совет Директоров</t>
  </si>
  <si>
    <t>Независимые директора</t>
  </si>
  <si>
    <t>Неисполнительные директора</t>
  </si>
  <si>
    <t>Иполнительный директор</t>
  </si>
  <si>
    <t>Гендерный состав Совета Директоров</t>
  </si>
  <si>
    <t>% от общего числа  директоров</t>
  </si>
  <si>
    <t>Количество</t>
  </si>
  <si>
    <t>≈</t>
  </si>
  <si>
    <t>Общее количество директоров</t>
  </si>
  <si>
    <t>Класс А (номинальная стоимость 0,000005 доллара США каждая)</t>
  </si>
  <si>
    <t>Обыкновенные (номинальная стоимость 0,000005 доллара США каждая)</t>
  </si>
  <si>
    <t>Выпущенные акции</t>
  </si>
  <si>
    <t>Разрешеннные к выпуску акции</t>
  </si>
  <si>
    <t>Акционер</t>
  </si>
  <si>
    <t>Доля</t>
  </si>
  <si>
    <t>МФ Технологии</t>
  </si>
  <si>
    <t>Прочие, вкл. держателей ГДР</t>
  </si>
  <si>
    <t>Количество заседаний Совета Директоров</t>
  </si>
  <si>
    <t>Средняя посещаемость заседаний Совета директоров, % членов</t>
  </si>
  <si>
    <t>Изменения год к году</t>
  </si>
  <si>
    <t>Выбросы парниковых газов*</t>
  </si>
  <si>
    <t xml:space="preserve">Все данные на этой странице представлены только для консолидированных активов, и не включают совместные предприятия </t>
  </si>
  <si>
    <t>Шт</t>
  </si>
  <si>
    <t>Опасные (люминисцентные лампы)</t>
  </si>
  <si>
    <t>Неопасные</t>
  </si>
  <si>
    <t>тонны</t>
  </si>
  <si>
    <t>Показатель</t>
  </si>
  <si>
    <t>человек</t>
  </si>
  <si>
    <t>Итого, рост</t>
  </si>
  <si>
    <t>* добровольная текучесть кадров незначительно повысилась в период с 2020 года</t>
  </si>
  <si>
    <t>Текучесть персонала</t>
  </si>
  <si>
    <t>Вынужденная текучесть персонала*</t>
  </si>
  <si>
    <t>млн руб</t>
  </si>
  <si>
    <t>Гкалл</t>
  </si>
  <si>
    <t>часы</t>
  </si>
  <si>
    <t>Структура персонала по возрасту (2021)</t>
  </si>
  <si>
    <t>Соотношение базовой заработной платы и вознаграждения женщин и мужчин для каждой категории работников (2021)</t>
  </si>
  <si>
    <t>Продолжительность работы сотрудников в VK (2021)</t>
  </si>
  <si>
    <t>Добровольное медицинское страхование (2021)</t>
  </si>
  <si>
    <t>Общее количество часов обучения (2021)</t>
  </si>
  <si>
    <t>Заявки на обучение от сотрудников (2021)</t>
  </si>
  <si>
    <t>Аудиторные (онлайн и оффлайн) тренинги по типам сотрудников (2021)</t>
  </si>
  <si>
    <t>Программы самообразования по типам (2021)</t>
  </si>
  <si>
    <t>Доля участия акционеров в голосовании</t>
  </si>
  <si>
    <t>Уставный и выпущенный акционерный капитал Компании (2021)</t>
  </si>
  <si>
    <t>Экономический интерес акционеров (2021)</t>
  </si>
  <si>
    <t>Данные об участии в заседаниях Совета Директоров и комитетах (2021)</t>
  </si>
  <si>
    <t>Гкал</t>
  </si>
  <si>
    <t>Топ-менеджмент — это принимающие корпоративные/стратегические решения (уровень вице-президентов и выше); менеджмент — это сотрудники на руководящих должностях, отвечающие за центры финансовой ответственности / бизнес-подразделения / функциональное направление / группу сотрудников; сотрудники — это линейный персонал .
2</t>
  </si>
  <si>
    <t>Базовая з/п</t>
  </si>
  <si>
    <t>Переменная часть</t>
  </si>
  <si>
    <t>Общее вознаграждение</t>
  </si>
  <si>
    <t>Количество независимых или неисполнительных директоров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</si>
</sst>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₽_-;\-* #,##0\ _₽_-;_-* &quot;-&quot;\ _₽_-;_-@_-"/>
    <numFmt numFmtId="165" formatCode="_-* #,##0.00\ _₽_-;\-* #,##0.00\ _₽_-;_-* &quot;-&quot;??\ _₽_-;_-@_-"/>
    <numFmt numFmtId="166" formatCode="0.0%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sz val="10"/>
      <color theme="1"/>
      <name val="Arial"/>
      <family val="2"/>
    </font>
    <font>
      <sz val="8"/>
      <name val="Calibri"/>
      <family val="2"/>
      <charset val="204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/>
    <xf numFmtId="0" fontId="6" fillId="2" borderId="8" xfId="0" applyFont="1" applyFill="1" applyBorder="1"/>
    <xf numFmtId="0" fontId="9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0" borderId="0" xfId="3" applyFont="1" applyFill="1"/>
    <xf numFmtId="0" fontId="13" fillId="0" borderId="0" xfId="3" applyFont="1" applyFill="1"/>
    <xf numFmtId="0" fontId="11" fillId="0" borderId="0" xfId="3" applyFont="1" applyFill="1" applyAlignment="1">
      <alignment horizontal="center"/>
    </xf>
    <xf numFmtId="0" fontId="11" fillId="0" borderId="0" xfId="3" applyFont="1" applyFill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left" indent="1"/>
    </xf>
    <xf numFmtId="3" fontId="11" fillId="0" borderId="0" xfId="3" applyNumberFormat="1" applyFont="1" applyFill="1"/>
    <xf numFmtId="0" fontId="11" fillId="0" borderId="1" xfId="3" applyFont="1" applyFill="1" applyBorder="1" applyAlignment="1">
      <alignment horizontal="left" wrapText="1" indent="2"/>
    </xf>
    <xf numFmtId="0" fontId="11" fillId="0" borderId="1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left" indent="3"/>
    </xf>
    <xf numFmtId="0" fontId="14" fillId="0" borderId="7" xfId="3" applyFont="1" applyFill="1" applyBorder="1" applyAlignment="1">
      <alignment horizontal="left" indent="3"/>
    </xf>
    <xf numFmtId="0" fontId="11" fillId="0" borderId="7" xfId="3" applyFont="1" applyFill="1" applyBorder="1" applyAlignment="1">
      <alignment horizontal="left" wrapText="1" indent="2"/>
    </xf>
    <xf numFmtId="0" fontId="13" fillId="0" borderId="15" xfId="3" applyFont="1" applyFill="1" applyBorder="1" applyAlignment="1">
      <alignment horizontal="left" indent="1"/>
    </xf>
    <xf numFmtId="0" fontId="14" fillId="0" borderId="15" xfId="3" applyFont="1" applyFill="1" applyBorder="1" applyAlignment="1">
      <alignment horizontal="left" indent="3"/>
    </xf>
    <xf numFmtId="9" fontId="11" fillId="0" borderId="1" xfId="3" applyNumberFormat="1" applyFont="1" applyFill="1" applyBorder="1" applyAlignment="1">
      <alignment horizontal="center"/>
    </xf>
    <xf numFmtId="3" fontId="11" fillId="0" borderId="0" xfId="3" applyNumberFormat="1" applyFont="1" applyFill="1" applyAlignment="1">
      <alignment horizontal="center"/>
    </xf>
    <xf numFmtId="0" fontId="13" fillId="0" borderId="1" xfId="3" applyFont="1" applyFill="1" applyBorder="1"/>
    <xf numFmtId="0" fontId="13" fillId="3" borderId="0" xfId="3" applyFont="1" applyFill="1" applyBorder="1"/>
    <xf numFmtId="0" fontId="11" fillId="3" borderId="0" xfId="3" applyFont="1" applyFill="1" applyBorder="1" applyAlignment="1">
      <alignment horizontal="center"/>
    </xf>
    <xf numFmtId="0" fontId="11" fillId="0" borderId="0" xfId="3" applyFont="1" applyFill="1" applyBorder="1" applyAlignment="1">
      <alignment horizontal="center"/>
    </xf>
    <xf numFmtId="0" fontId="13" fillId="0" borderId="1" xfId="3" applyFont="1" applyFill="1" applyBorder="1" applyAlignment="1">
      <alignment horizontal="center"/>
    </xf>
    <xf numFmtId="0" fontId="11" fillId="0" borderId="1" xfId="3" applyFont="1" applyFill="1" applyBorder="1" applyAlignment="1">
      <alignment wrapText="1"/>
    </xf>
    <xf numFmtId="0" fontId="13" fillId="0" borderId="8" xfId="3" applyFont="1" applyFill="1" applyBorder="1" applyAlignment="1">
      <alignment horizontal="left" indent="1"/>
    </xf>
    <xf numFmtId="0" fontId="11" fillId="0" borderId="8" xfId="3" applyFont="1" applyFill="1" applyBorder="1" applyAlignment="1">
      <alignment horizontal="left" indent="2"/>
    </xf>
    <xf numFmtId="0" fontId="11" fillId="0" borderId="0" xfId="3" applyFont="1" applyFill="1" applyAlignment="1">
      <alignment wrapText="1"/>
    </xf>
    <xf numFmtId="0" fontId="13" fillId="0" borderId="1" xfId="3" applyFont="1" applyFill="1" applyBorder="1" applyAlignment="1">
      <alignment horizontal="left"/>
    </xf>
    <xf numFmtId="0" fontId="13" fillId="0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left" indent="2"/>
    </xf>
    <xf numFmtId="0" fontId="14" fillId="0" borderId="1" xfId="3" applyFont="1" applyFill="1" applyBorder="1" applyAlignment="1">
      <alignment horizontal="left" indent="1"/>
    </xf>
    <xf numFmtId="0" fontId="15" fillId="0" borderId="1" xfId="3" applyFont="1" applyFill="1" applyBorder="1" applyAlignment="1">
      <alignment horizontal="left" indent="1"/>
    </xf>
    <xf numFmtId="0" fontId="11" fillId="0" borderId="0" xfId="3" applyFont="1" applyFill="1" applyBorder="1" applyAlignment="1">
      <alignment horizontal="center" vertical="center"/>
    </xf>
    <xf numFmtId="0" fontId="11" fillId="0" borderId="1" xfId="3" applyFont="1" applyBorder="1" applyAlignment="1">
      <alignment horizontal="left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left" vertical="center" wrapText="1"/>
    </xf>
    <xf numFmtId="0" fontId="13" fillId="0" borderId="8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horizontal="center"/>
    </xf>
    <xf numFmtId="0" fontId="13" fillId="3" borderId="0" xfId="3" applyFont="1" applyFill="1" applyBorder="1" applyAlignment="1">
      <alignment horizontal="left"/>
    </xf>
    <xf numFmtId="0" fontId="6" fillId="2" borderId="7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7" fillId="0" borderId="0" xfId="0" applyFont="1" applyFill="1"/>
    <xf numFmtId="0" fontId="6" fillId="3" borderId="8" xfId="0" applyFont="1" applyFill="1" applyBorder="1"/>
    <xf numFmtId="0" fontId="3" fillId="3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wrapText="1"/>
    </xf>
    <xf numFmtId="0" fontId="13" fillId="3" borderId="8" xfId="3" applyFont="1" applyFill="1" applyBorder="1"/>
    <xf numFmtId="0" fontId="11" fillId="3" borderId="3" xfId="3" applyFont="1" applyFill="1" applyBorder="1" applyAlignment="1">
      <alignment horizontal="center"/>
    </xf>
    <xf numFmtId="0" fontId="11" fillId="3" borderId="2" xfId="3" applyFont="1" applyFill="1" applyBorder="1" applyAlignment="1">
      <alignment horizontal="center" vertical="center"/>
    </xf>
    <xf numFmtId="0" fontId="11" fillId="0" borderId="0" xfId="3" applyFont="1" applyFill="1" applyBorder="1"/>
    <xf numFmtId="0" fontId="11" fillId="0" borderId="0" xfId="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3" fontId="7" fillId="3" borderId="3" xfId="0" applyNumberFormat="1" applyFont="1" applyFill="1" applyBorder="1"/>
    <xf numFmtId="3" fontId="6" fillId="3" borderId="3" xfId="0" applyNumberFormat="1" applyFont="1" applyFill="1" applyBorder="1"/>
    <xf numFmtId="3" fontId="5" fillId="2" borderId="5" xfId="1" applyNumberFormat="1" applyFont="1" applyFill="1" applyBorder="1" applyAlignment="1">
      <alignment vertical="center"/>
    </xf>
    <xf numFmtId="3" fontId="7" fillId="2" borderId="0" xfId="0" applyNumberFormat="1" applyFont="1" applyFill="1"/>
    <xf numFmtId="3" fontId="7" fillId="3" borderId="3" xfId="0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3" fontId="5" fillId="2" borderId="5" xfId="1" applyNumberFormat="1" applyFont="1" applyFill="1" applyBorder="1" applyAlignment="1">
      <alignment horizontal="right" vertical="center"/>
    </xf>
    <xf numFmtId="3" fontId="7" fillId="2" borderId="0" xfId="0" applyNumberFormat="1" applyFont="1" applyFill="1" applyAlignment="1">
      <alignment horizontal="right"/>
    </xf>
    <xf numFmtId="3" fontId="5" fillId="2" borderId="5" xfId="1" applyNumberFormat="1" applyFont="1" applyFill="1" applyBorder="1" applyAlignment="1">
      <alignment horizontal="right"/>
    </xf>
    <xf numFmtId="3" fontId="5" fillId="2" borderId="5" xfId="1" applyNumberFormat="1" applyFont="1" applyFill="1" applyBorder="1" applyAlignment="1">
      <alignment horizontal="right" wrapText="1"/>
    </xf>
    <xf numFmtId="0" fontId="7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5" fillId="2" borderId="5" xfId="1" applyNumberFormat="1" applyFont="1" applyFill="1" applyBorder="1" applyAlignment="1">
      <alignment horizontal="right" vertical="center" wrapText="1"/>
    </xf>
    <xf numFmtId="9" fontId="3" fillId="2" borderId="2" xfId="0" applyNumberFormat="1" applyFont="1" applyFill="1" applyBorder="1" applyAlignment="1">
      <alignment horizontal="center" vertical="center"/>
    </xf>
    <xf numFmtId="9" fontId="7" fillId="3" borderId="2" xfId="0" applyNumberFormat="1" applyFont="1" applyFill="1" applyBorder="1"/>
    <xf numFmtId="9" fontId="5" fillId="2" borderId="5" xfId="0" applyNumberFormat="1" applyFont="1" applyFill="1" applyBorder="1" applyAlignment="1">
      <alignment horizontal="center" vertical="center" wrapText="1"/>
    </xf>
    <xf numFmtId="9" fontId="6" fillId="3" borderId="2" xfId="0" applyNumberFormat="1" applyFont="1" applyFill="1" applyBorder="1"/>
    <xf numFmtId="9" fontId="7" fillId="2" borderId="0" xfId="0" applyNumberFormat="1" applyFont="1" applyFill="1"/>
    <xf numFmtId="0" fontId="11" fillId="0" borderId="19" xfId="0" applyFont="1" applyBorder="1" applyAlignment="1">
      <alignment horizontal="center" vertical="center" wrapText="1" readingOrder="1"/>
    </xf>
    <xf numFmtId="0" fontId="13" fillId="0" borderId="1" xfId="3" applyFont="1" applyBorder="1" applyAlignment="1">
      <alignment horizontal="center" vertical="center" wrapText="1"/>
    </xf>
    <xf numFmtId="0" fontId="13" fillId="0" borderId="7" xfId="3" applyFont="1" applyFill="1" applyBorder="1" applyAlignment="1">
      <alignment horizontal="center" vertical="center" wrapText="1"/>
    </xf>
    <xf numFmtId="0" fontId="11" fillId="0" borderId="0" xfId="3" applyFont="1" applyFill="1" applyAlignment="1"/>
    <xf numFmtId="0" fontId="13" fillId="3" borderId="3" xfId="3" applyFont="1" applyFill="1" applyBorder="1" applyAlignment="1">
      <alignment horizontal="center" vertical="center"/>
    </xf>
    <xf numFmtId="3" fontId="11" fillId="0" borderId="1" xfId="3" applyNumberFormat="1" applyFont="1" applyFill="1" applyBorder="1" applyAlignment="1">
      <alignment horizontal="right"/>
    </xf>
    <xf numFmtId="3" fontId="11" fillId="0" borderId="3" xfId="3" applyNumberFormat="1" applyFont="1" applyFill="1" applyBorder="1" applyAlignment="1">
      <alignment horizontal="right"/>
    </xf>
    <xf numFmtId="3" fontId="11" fillId="0" borderId="0" xfId="3" applyNumberFormat="1" applyFont="1" applyFill="1" applyAlignment="1"/>
    <xf numFmtId="3" fontId="11" fillId="0" borderId="11" xfId="3" applyNumberFormat="1" applyFont="1" applyFill="1" applyBorder="1" applyAlignment="1">
      <alignment horizontal="right"/>
    </xf>
    <xf numFmtId="3" fontId="14" fillId="0" borderId="1" xfId="3" applyNumberFormat="1" applyFont="1" applyFill="1" applyBorder="1" applyAlignment="1">
      <alignment horizontal="right"/>
    </xf>
    <xf numFmtId="3" fontId="14" fillId="0" borderId="7" xfId="3" applyNumberFormat="1" applyFont="1" applyFill="1" applyBorder="1" applyAlignment="1">
      <alignment horizontal="right"/>
    </xf>
    <xf numFmtId="3" fontId="11" fillId="0" borderId="7" xfId="3" applyNumberFormat="1" applyFont="1" applyFill="1" applyBorder="1" applyAlignment="1">
      <alignment horizontal="right"/>
    </xf>
    <xf numFmtId="3" fontId="14" fillId="0" borderId="12" xfId="3" applyNumberFormat="1" applyFont="1" applyFill="1" applyBorder="1" applyAlignment="1">
      <alignment horizontal="right"/>
    </xf>
    <xf numFmtId="3" fontId="13" fillId="0" borderId="1" xfId="3" applyNumberFormat="1" applyFont="1" applyFill="1" applyBorder="1" applyAlignment="1">
      <alignment horizontal="right"/>
    </xf>
    <xf numFmtId="9" fontId="11" fillId="0" borderId="1" xfId="3" applyNumberFormat="1" applyFont="1" applyFill="1" applyBorder="1" applyAlignment="1">
      <alignment horizontal="right"/>
    </xf>
    <xf numFmtId="9" fontId="11" fillId="0" borderId="1" xfId="3" applyNumberFormat="1" applyFont="1" applyFill="1" applyBorder="1" applyAlignment="1">
      <alignment horizontal="right" vertical="center"/>
    </xf>
    <xf numFmtId="3" fontId="14" fillId="0" borderId="8" xfId="3" applyNumberFormat="1" applyFont="1" applyFill="1" applyBorder="1" applyAlignment="1">
      <alignment horizontal="right"/>
    </xf>
    <xf numFmtId="3" fontId="14" fillId="0" borderId="1" xfId="3" applyNumberFormat="1" applyFont="1" applyFill="1" applyBorder="1" applyAlignment="1">
      <alignment horizontal="right" vertical="center"/>
    </xf>
    <xf numFmtId="3" fontId="13" fillId="0" borderId="8" xfId="3" applyNumberFormat="1" applyFont="1" applyFill="1" applyBorder="1" applyAlignment="1">
      <alignment horizontal="right"/>
    </xf>
    <xf numFmtId="3" fontId="11" fillId="0" borderId="8" xfId="3" applyNumberFormat="1" applyFont="1" applyFill="1" applyBorder="1" applyAlignment="1">
      <alignment horizontal="right"/>
    </xf>
    <xf numFmtId="0" fontId="13" fillId="0" borderId="1" xfId="3" applyFont="1" applyFill="1" applyBorder="1" applyAlignment="1">
      <alignment horizontal="left" wrapText="1" indent="1"/>
    </xf>
    <xf numFmtId="0" fontId="13" fillId="0" borderId="1" xfId="3" applyFont="1" applyFill="1" applyBorder="1" applyAlignment="1">
      <alignment horizontal="left" wrapText="1" indent="2"/>
    </xf>
    <xf numFmtId="0" fontId="13" fillId="0" borderId="0" xfId="3" applyFont="1" applyFill="1" applyAlignment="1"/>
    <xf numFmtId="0" fontId="13" fillId="3" borderId="0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vertical="center" wrapText="1"/>
    </xf>
    <xf numFmtId="0" fontId="11" fillId="0" borderId="4" xfId="3" applyFont="1" applyFill="1" applyBorder="1" applyAlignment="1">
      <alignment horizontal="right" wrapText="1"/>
    </xf>
    <xf numFmtId="0" fontId="11" fillId="0" borderId="4" xfId="3" applyFont="1" applyFill="1" applyBorder="1" applyAlignment="1">
      <alignment horizontal="right"/>
    </xf>
    <xf numFmtId="0" fontId="11" fillId="0" borderId="10" xfId="3" applyFont="1" applyFill="1" applyBorder="1" applyAlignment="1">
      <alignment vertical="center" wrapText="1"/>
    </xf>
    <xf numFmtId="0" fontId="11" fillId="0" borderId="1" xfId="3" applyFont="1" applyFill="1" applyBorder="1" applyAlignment="1">
      <alignment horizontal="right" wrapText="1"/>
    </xf>
    <xf numFmtId="0" fontId="11" fillId="0" borderId="1" xfId="3" applyFont="1" applyFill="1" applyBorder="1" applyAlignment="1">
      <alignment horizontal="right"/>
    </xf>
    <xf numFmtId="0" fontId="11" fillId="0" borderId="1" xfId="3" applyFont="1" applyFill="1" applyBorder="1" applyAlignment="1">
      <alignment vertical="center" wrapText="1"/>
    </xf>
    <xf numFmtId="0" fontId="13" fillId="3" borderId="8" xfId="3" applyFont="1" applyFill="1" applyBorder="1" applyAlignment="1">
      <alignment horizontal="left" vertical="center" wrapText="1"/>
    </xf>
    <xf numFmtId="0" fontId="13" fillId="3" borderId="3" xfId="3" applyFont="1" applyFill="1" applyBorder="1" applyAlignment="1">
      <alignment horizontal="center" vertical="center" wrapText="1"/>
    </xf>
    <xf numFmtId="0" fontId="11" fillId="0" borderId="1" xfId="3" applyNumberFormat="1" applyFont="1" applyBorder="1" applyAlignment="1">
      <alignment horizontal="right" wrapText="1"/>
    </xf>
    <xf numFmtId="0" fontId="13" fillId="3" borderId="15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right" wrapText="1"/>
    </xf>
    <xf numFmtId="0" fontId="13" fillId="3" borderId="15" xfId="0" applyFont="1" applyFill="1" applyBorder="1"/>
    <xf numFmtId="0" fontId="13" fillId="3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 readingOrder="1"/>
    </xf>
    <xf numFmtId="0" fontId="11" fillId="0" borderId="1" xfId="0" applyFont="1" applyBorder="1" applyAlignment="1">
      <alignment horizontal="center" vertical="center" wrapText="1" readingOrder="1"/>
    </xf>
    <xf numFmtId="4" fontId="11" fillId="0" borderId="1" xfId="0" applyNumberFormat="1" applyFont="1" applyBorder="1" applyAlignment="1">
      <alignment horizontal="right" wrapText="1" readingOrder="1"/>
    </xf>
    <xf numFmtId="0" fontId="13" fillId="0" borderId="1" xfId="0" applyFont="1" applyBorder="1" applyAlignment="1">
      <alignment horizontal="left" vertical="center" wrapText="1" readingOrder="1"/>
    </xf>
    <xf numFmtId="4" fontId="13" fillId="0" borderId="1" xfId="0" applyNumberFormat="1" applyFont="1" applyBorder="1" applyAlignment="1">
      <alignment horizontal="right" wrapText="1" readingOrder="1"/>
    </xf>
    <xf numFmtId="166" fontId="13" fillId="0" borderId="1" xfId="3" applyNumberFormat="1" applyFont="1" applyFill="1" applyBorder="1" applyAlignment="1">
      <alignment horizontal="right"/>
    </xf>
    <xf numFmtId="0" fontId="15" fillId="0" borderId="1" xfId="3" applyFont="1" applyFill="1" applyBorder="1" applyAlignment="1">
      <alignment horizontal="center" vertical="center"/>
    </xf>
    <xf numFmtId="0" fontId="11" fillId="0" borderId="1" xfId="3" applyNumberFormat="1" applyFont="1" applyFill="1" applyBorder="1" applyAlignment="1">
      <alignment horizontal="right"/>
    </xf>
    <xf numFmtId="0" fontId="11" fillId="0" borderId="1" xfId="0" applyFont="1" applyBorder="1"/>
    <xf numFmtId="0" fontId="13" fillId="0" borderId="1" xfId="0" applyFont="1" applyBorder="1" applyAlignment="1">
      <alignment horizontal="center"/>
    </xf>
    <xf numFmtId="0" fontId="11" fillId="0" borderId="4" xfId="0" applyFont="1" applyBorder="1" applyAlignment="1">
      <alignment horizontal="left" wrapText="1" indent="1"/>
    </xf>
    <xf numFmtId="9" fontId="11" fillId="0" borderId="18" xfId="0" applyNumberFormat="1" applyFont="1" applyBorder="1" applyAlignment="1">
      <alignment horizontal="right" wrapText="1" readingOrder="1"/>
    </xf>
    <xf numFmtId="3" fontId="11" fillId="0" borderId="19" xfId="0" applyNumberFormat="1" applyFont="1" applyBorder="1" applyAlignment="1">
      <alignment horizontal="right" wrapText="1" readingOrder="1"/>
    </xf>
    <xf numFmtId="0" fontId="11" fillId="0" borderId="1" xfId="0" applyFont="1" applyBorder="1" applyAlignment="1">
      <alignment horizontal="left" wrapText="1" indent="1"/>
    </xf>
    <xf numFmtId="9" fontId="11" fillId="0" borderId="17" xfId="0" applyNumberFormat="1" applyFont="1" applyBorder="1" applyAlignment="1">
      <alignment horizontal="right" wrapText="1" readingOrder="1"/>
    </xf>
    <xf numFmtId="3" fontId="11" fillId="0" borderId="14" xfId="0" applyNumberFormat="1" applyFont="1" applyBorder="1" applyAlignment="1">
      <alignment horizontal="right" wrapText="1" readingOrder="1"/>
    </xf>
    <xf numFmtId="0" fontId="11" fillId="0" borderId="0" xfId="3" applyFont="1" applyFill="1" applyBorder="1" applyAlignment="1">
      <alignment vertical="center" wrapText="1"/>
    </xf>
    <xf numFmtId="0" fontId="11" fillId="0" borderId="0" xfId="3" applyFont="1" applyFill="1" applyBorder="1" applyAlignment="1">
      <alignment horizontal="center" vertical="center" wrapText="1"/>
    </xf>
    <xf numFmtId="3" fontId="11" fillId="0" borderId="6" xfId="3" applyNumberFormat="1" applyFont="1" applyFill="1" applyBorder="1" applyAlignment="1">
      <alignment horizontal="right"/>
    </xf>
    <xf numFmtId="0" fontId="11" fillId="0" borderId="1" xfId="3" applyFont="1" applyBorder="1" applyAlignment="1">
      <alignment horizontal="right" wrapText="1"/>
    </xf>
    <xf numFmtId="0" fontId="13" fillId="3" borderId="0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 readingOrder="1"/>
    </xf>
    <xf numFmtId="0" fontId="13" fillId="0" borderId="19" xfId="0" applyFont="1" applyBorder="1" applyAlignment="1">
      <alignment horizontal="left" vertical="center" wrapText="1" readingOrder="1"/>
    </xf>
    <xf numFmtId="3" fontId="11" fillId="0" borderId="19" xfId="0" applyNumberFormat="1" applyFont="1" applyBorder="1" applyAlignment="1">
      <alignment horizontal="right" vertical="center" wrapText="1" readingOrder="1"/>
    </xf>
    <xf numFmtId="0" fontId="14" fillId="0" borderId="14" xfId="0" applyFont="1" applyBorder="1" applyAlignment="1">
      <alignment horizontal="left" vertical="center" wrapText="1" indent="2" readingOrder="1"/>
    </xf>
    <xf numFmtId="3" fontId="11" fillId="0" borderId="14" xfId="0" applyNumberFormat="1" applyFont="1" applyBorder="1" applyAlignment="1">
      <alignment horizontal="right" vertical="center" wrapText="1" readingOrder="1"/>
    </xf>
    <xf numFmtId="0" fontId="13" fillId="0" borderId="14" xfId="0" applyFont="1" applyBorder="1" applyAlignment="1">
      <alignment horizontal="left" vertical="center" wrapText="1" readingOrder="1"/>
    </xf>
    <xf numFmtId="3" fontId="14" fillId="0" borderId="14" xfId="0" applyNumberFormat="1" applyFont="1" applyBorder="1" applyAlignment="1">
      <alignment horizontal="right" vertical="center" wrapText="1" readingOrder="1"/>
    </xf>
    <xf numFmtId="0" fontId="11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center" wrapText="1" readingOrder="1"/>
    </xf>
    <xf numFmtId="0" fontId="11" fillId="0" borderId="25" xfId="0" applyFont="1" applyFill="1" applyBorder="1" applyAlignment="1">
      <alignment horizontal="left" vertical="center" wrapText="1" readingOrder="1"/>
    </xf>
    <xf numFmtId="0" fontId="11" fillId="0" borderId="20" xfId="0" applyFont="1" applyFill="1" applyBorder="1" applyAlignment="1">
      <alignment horizontal="left" vertical="center" wrapText="1" readingOrder="1"/>
    </xf>
    <xf numFmtId="0" fontId="11" fillId="0" borderId="22" xfId="0" applyFont="1" applyFill="1" applyBorder="1" applyAlignment="1">
      <alignment horizontal="left" vertical="center" wrapText="1" readingOrder="1"/>
    </xf>
    <xf numFmtId="0" fontId="11" fillId="0" borderId="8" xfId="0" applyFont="1" applyBorder="1" applyAlignment="1">
      <alignment wrapText="1"/>
    </xf>
    <xf numFmtId="0" fontId="13" fillId="0" borderId="27" xfId="0" applyFont="1" applyBorder="1" applyAlignment="1">
      <alignment horizontal="left" vertical="center" wrapText="1" readingOrder="1"/>
    </xf>
    <xf numFmtId="0" fontId="13" fillId="0" borderId="28" xfId="0" applyFont="1" applyBorder="1" applyAlignment="1">
      <alignment horizontal="left" vertical="center" wrapText="1" readingOrder="1"/>
    </xf>
    <xf numFmtId="0" fontId="11" fillId="0" borderId="25" xfId="0" applyFont="1" applyBorder="1" applyAlignment="1">
      <alignment horizontal="left" vertical="center" wrapText="1" readingOrder="1"/>
    </xf>
    <xf numFmtId="0" fontId="11" fillId="0" borderId="19" xfId="0" applyFont="1" applyBorder="1" applyAlignment="1">
      <alignment horizontal="right" vertical="center" wrapText="1" readingOrder="1"/>
    </xf>
    <xf numFmtId="0" fontId="13" fillId="0" borderId="22" xfId="0" applyFont="1" applyBorder="1" applyAlignment="1">
      <alignment horizontal="left" vertical="center" wrapText="1" readingOrder="1"/>
    </xf>
    <xf numFmtId="0" fontId="11" fillId="0" borderId="8" xfId="0" applyFont="1" applyBorder="1"/>
    <xf numFmtId="0" fontId="11" fillId="0" borderId="31" xfId="0" applyFont="1" applyBorder="1" applyAlignment="1">
      <alignment horizontal="left" vertical="center" wrapText="1" readingOrder="1"/>
    </xf>
    <xf numFmtId="0" fontId="11" fillId="0" borderId="29" xfId="0" applyFont="1" applyBorder="1" applyAlignment="1">
      <alignment horizontal="right" vertical="center" wrapText="1" readingOrder="1"/>
    </xf>
    <xf numFmtId="3" fontId="11" fillId="0" borderId="19" xfId="0" applyNumberFormat="1" applyFont="1" applyFill="1" applyBorder="1" applyAlignment="1">
      <alignment horizontal="right" wrapText="1" readingOrder="1"/>
    </xf>
    <xf numFmtId="3" fontId="11" fillId="0" borderId="14" xfId="0" applyNumberFormat="1" applyFont="1" applyFill="1" applyBorder="1" applyAlignment="1">
      <alignment horizontal="right" wrapText="1" readingOrder="1"/>
    </xf>
    <xf numFmtId="3" fontId="11" fillId="0" borderId="23" xfId="0" applyNumberFormat="1" applyFont="1" applyFill="1" applyBorder="1" applyAlignment="1">
      <alignment horizontal="right" wrapText="1" readingOrder="1"/>
    </xf>
    <xf numFmtId="0" fontId="11" fillId="0" borderId="26" xfId="0" applyFont="1" applyFill="1" applyBorder="1" applyAlignment="1">
      <alignment horizontal="right" wrapText="1" readingOrder="1"/>
    </xf>
    <xf numFmtId="0" fontId="11" fillId="0" borderId="21" xfId="0" applyFont="1" applyFill="1" applyBorder="1" applyAlignment="1">
      <alignment horizontal="right" wrapText="1" readingOrder="1"/>
    </xf>
    <xf numFmtId="0" fontId="11" fillId="0" borderId="24" xfId="0" applyFont="1" applyFill="1" applyBorder="1" applyAlignment="1">
      <alignment horizontal="right" wrapText="1" readingOrder="1"/>
    </xf>
    <xf numFmtId="3" fontId="11" fillId="0" borderId="26" xfId="0" applyNumberFormat="1" applyFont="1" applyBorder="1" applyAlignment="1">
      <alignment horizontal="right" wrapText="1" readingOrder="1"/>
    </xf>
    <xf numFmtId="3" fontId="13" fillId="0" borderId="23" xfId="0" applyNumberFormat="1" applyFont="1" applyBorder="1" applyAlignment="1">
      <alignment horizontal="right" wrapText="1" readingOrder="1"/>
    </xf>
    <xf numFmtId="3" fontId="13" fillId="0" borderId="24" xfId="0" applyNumberFormat="1" applyFont="1" applyBorder="1" applyAlignment="1">
      <alignment horizontal="right" wrapText="1" readingOrder="1"/>
    </xf>
    <xf numFmtId="0" fontId="11" fillId="0" borderId="22" xfId="0" applyFont="1" applyBorder="1" applyAlignment="1">
      <alignment horizontal="left" vertical="center" wrapText="1" readingOrder="1"/>
    </xf>
    <xf numFmtId="0" fontId="11" fillId="0" borderId="23" xfId="0" applyFont="1" applyBorder="1" applyAlignment="1">
      <alignment horizontal="right" vertical="center" wrapText="1" readingOrder="1"/>
    </xf>
    <xf numFmtId="0" fontId="7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center" wrapText="1"/>
    </xf>
    <xf numFmtId="9" fontId="7" fillId="2" borderId="1" xfId="0" applyNumberFormat="1" applyFont="1" applyFill="1" applyBorder="1" applyAlignment="1">
      <alignment horizontal="center" wrapText="1"/>
    </xf>
    <xf numFmtId="0" fontId="7" fillId="2" borderId="10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6" fillId="2" borderId="13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17" fontId="6" fillId="2" borderId="1" xfId="0" applyNumberFormat="1" applyFont="1" applyFill="1" applyBorder="1" applyAlignment="1">
      <alignment horizontal="center" wrapText="1"/>
    </xf>
    <xf numFmtId="9" fontId="7" fillId="2" borderId="4" xfId="2" applyFont="1" applyFill="1" applyBorder="1" applyAlignment="1">
      <alignment horizontal="center" wrapText="1"/>
    </xf>
    <xf numFmtId="0" fontId="7" fillId="2" borderId="12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8" fillId="2" borderId="0" xfId="0" applyFont="1" applyFill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3" fontId="11" fillId="0" borderId="29" xfId="0" applyNumberFormat="1" applyFont="1" applyBorder="1" applyAlignment="1">
      <alignment horizontal="right" vertical="center" wrapText="1" readingOrder="1"/>
    </xf>
    <xf numFmtId="3" fontId="11" fillId="0" borderId="30" xfId="0" applyNumberFormat="1" applyFont="1" applyBorder="1" applyAlignment="1">
      <alignment horizontal="right" vertical="center" wrapText="1" readingOrder="1"/>
    </xf>
    <xf numFmtId="3" fontId="11" fillId="0" borderId="23" xfId="0" applyNumberFormat="1" applyFont="1" applyBorder="1" applyAlignment="1">
      <alignment horizontal="right" vertical="center" wrapText="1" readingOrder="1"/>
    </xf>
    <xf numFmtId="0" fontId="13" fillId="0" borderId="0" xfId="3" applyFont="1" applyFill="1" applyBorder="1" applyAlignment="1">
      <alignment horizontal="left"/>
    </xf>
    <xf numFmtId="0" fontId="6" fillId="2" borderId="2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9" fontId="7" fillId="2" borderId="1" xfId="0" applyNumberFormat="1" applyFont="1" applyFill="1" applyBorder="1" applyAlignment="1">
      <alignment horizontal="right" wrapText="1"/>
    </xf>
    <xf numFmtId="0" fontId="7" fillId="2" borderId="5" xfId="0" applyFont="1" applyFill="1" applyBorder="1" applyAlignment="1">
      <alignment horizontal="right" wrapText="1"/>
    </xf>
    <xf numFmtId="9" fontId="7" fillId="2" borderId="1" xfId="2" applyFont="1" applyFill="1" applyBorder="1" applyAlignment="1">
      <alignment horizontal="right" wrapText="1"/>
    </xf>
    <xf numFmtId="0" fontId="7" fillId="2" borderId="4" xfId="0" applyFont="1" applyFill="1" applyBorder="1" applyAlignment="1">
      <alignment horizontal="right" wrapText="1"/>
    </xf>
    <xf numFmtId="9" fontId="7" fillId="2" borderId="4" xfId="2" applyFont="1" applyFill="1" applyBorder="1" applyAlignment="1">
      <alignment horizontal="right" wrapText="1"/>
    </xf>
    <xf numFmtId="0" fontId="7" fillId="2" borderId="7" xfId="0" applyFont="1" applyFill="1" applyBorder="1" applyAlignment="1">
      <alignment horizontal="right" wrapText="1"/>
    </xf>
    <xf numFmtId="0" fontId="6" fillId="2" borderId="4" xfId="0" applyFont="1" applyFill="1" applyBorder="1" applyAlignment="1">
      <alignment horizontal="right" wrapText="1"/>
    </xf>
    <xf numFmtId="166" fontId="7" fillId="2" borderId="2" xfId="0" applyNumberFormat="1" applyFont="1" applyFill="1" applyBorder="1" applyAlignment="1">
      <alignment horizontal="right" wrapText="1"/>
    </xf>
    <xf numFmtId="0" fontId="13" fillId="2" borderId="7" xfId="0" applyFont="1" applyFill="1" applyBorder="1" applyAlignment="1">
      <alignment horizontal="center" wrapText="1"/>
    </xf>
    <xf numFmtId="3" fontId="7" fillId="0" borderId="4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3" fontId="7" fillId="0" borderId="32" xfId="0" applyNumberFormat="1" applyFont="1" applyFill="1" applyBorder="1"/>
    <xf numFmtId="3" fontId="7" fillId="0" borderId="32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wrapText="1"/>
    </xf>
    <xf numFmtId="0" fontId="16" fillId="0" borderId="0" xfId="3" applyFont="1" applyFill="1" applyAlignment="1"/>
    <xf numFmtId="164" fontId="7" fillId="2" borderId="2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3" fillId="3" borderId="8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3" fillId="3" borderId="9" xfId="0" applyFont="1" applyFill="1" applyBorder="1"/>
    <xf numFmtId="0" fontId="13" fillId="3" borderId="0" xfId="0" applyFont="1" applyFill="1" applyBorder="1"/>
    <xf numFmtId="0" fontId="13" fillId="3" borderId="3" xfId="3" applyFont="1" applyFill="1" applyBorder="1" applyAlignment="1">
      <alignment horizontal="center" vertical="center" wrapText="1"/>
    </xf>
    <xf numFmtId="0" fontId="13" fillId="3" borderId="2" xfId="3" applyFont="1" applyFill="1" applyBorder="1" applyAlignment="1">
      <alignment horizontal="center" vertical="center" wrapText="1"/>
    </xf>
    <xf numFmtId="0" fontId="13" fillId="3" borderId="8" xfId="3" applyFont="1" applyFill="1" applyBorder="1" applyAlignment="1">
      <alignment wrapText="1"/>
    </xf>
    <xf numFmtId="0" fontId="13" fillId="3" borderId="3" xfId="3" applyFont="1" applyFill="1" applyBorder="1" applyAlignment="1">
      <alignment wrapText="1"/>
    </xf>
    <xf numFmtId="0" fontId="13" fillId="3" borderId="2" xfId="3" applyFont="1" applyFill="1" applyBorder="1" applyAlignment="1">
      <alignment wrapText="1"/>
    </xf>
    <xf numFmtId="0" fontId="13" fillId="3" borderId="9" xfId="3" applyFont="1" applyFill="1" applyBorder="1" applyAlignment="1">
      <alignment wrapText="1"/>
    </xf>
    <xf numFmtId="0" fontId="13" fillId="3" borderId="9" xfId="0" applyFont="1" applyFill="1" applyBorder="1" applyAlignment="1">
      <alignment vertical="center"/>
    </xf>
    <xf numFmtId="0" fontId="13" fillId="3" borderId="9" xfId="3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3" fontId="7" fillId="2" borderId="13" xfId="0" applyNumberFormat="1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3" fontId="7" fillId="2" borderId="8" xfId="0" applyNumberFormat="1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6" fillId="3" borderId="9" xfId="0" applyFont="1" applyFill="1" applyBorder="1" applyAlignment="1">
      <alignment wrapText="1"/>
    </xf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left" wrapText="1"/>
    </xf>
    <xf numFmtId="0" fontId="7" fillId="2" borderId="32" xfId="0" applyFont="1" applyFill="1" applyBorder="1" applyAlignment="1">
      <alignment horizontal="left" wrapText="1"/>
    </xf>
    <xf numFmtId="0" fontId="0" fillId="0" borderId="38" xfId="0" applyBorder="1" applyAlignment="1">
      <alignment wrapText="1"/>
    </xf>
    <xf numFmtId="0" fontId="7" fillId="2" borderId="34" xfId="0" applyFont="1" applyFill="1" applyBorder="1" applyAlignment="1">
      <alignment horizontal="left" wrapText="1"/>
    </xf>
    <xf numFmtId="0" fontId="7" fillId="2" borderId="35" xfId="0" applyFont="1" applyFill="1" applyBorder="1" applyAlignment="1">
      <alignment horizontal="left" wrapText="1"/>
    </xf>
    <xf numFmtId="0" fontId="0" fillId="0" borderId="36" xfId="0" applyBorder="1" applyAlignment="1">
      <alignment wrapText="1"/>
    </xf>
    <xf numFmtId="0" fontId="6" fillId="3" borderId="8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6" fillId="3" borderId="33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13" fillId="3" borderId="0" xfId="3" applyFont="1" applyFill="1" applyBorder="1" applyAlignment="1">
      <alignment vertical="center"/>
    </xf>
    <xf numFmtId="0" fontId="11" fillId="3" borderId="0" xfId="3" applyFont="1" applyFill="1" applyBorder="1"/>
    <xf numFmtId="0" fontId="11" fillId="0" borderId="1" xfId="3" applyFont="1" applyFill="1" applyBorder="1" applyAlignment="1">
      <alignment horizontal="left" vertical="center" wrapText="1" indent="1"/>
    </xf>
    <xf numFmtId="9" fontId="13" fillId="0" borderId="1" xfId="3" applyNumberFormat="1" applyFont="1" applyFill="1" applyBorder="1" applyAlignment="1">
      <alignment horizontal="right"/>
    </xf>
    <xf numFmtId="0" fontId="16" fillId="0" borderId="0" xfId="3" applyFont="1" applyFill="1" applyAlignment="1"/>
    <xf numFmtId="0" fontId="11" fillId="0" borderId="0" xfId="3" applyFont="1" applyFill="1" applyAlignment="1">
      <alignment wrapText="1"/>
    </xf>
    <xf numFmtId="0" fontId="7" fillId="2" borderId="0" xfId="0" applyFont="1" applyFill="1" applyBorder="1" applyAlignment="1">
      <alignment horizontal="center" wrapText="1"/>
    </xf>
    <xf numFmtId="9" fontId="7" fillId="2" borderId="0" xfId="0" applyNumberFormat="1" applyFont="1" applyFill="1" applyBorder="1" applyAlignment="1">
      <alignment horizontal="center" wrapText="1"/>
    </xf>
  </cellXfs>
  <cellStyles count="6">
    <cellStyle name="Обычный" xfId="0" builtinId="0"/>
    <cellStyle name="Обычный 2" xfId="3" xr:uid="{5BB8F1D6-8305-D744-A411-BA3C0A6C52D3}"/>
    <cellStyle name="Процентный" xfId="2" builtinId="5"/>
    <cellStyle name="Процентный 2" xfId="5" xr:uid="{58D05678-1613-B84B-9F47-72A6CE2F3415}"/>
    <cellStyle name="Финансовый" xfId="1" builtinId="3"/>
    <cellStyle name="Финансовый 2" xfId="4" xr:uid="{B24C0B77-87E0-004A-864D-FE10AC3D19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workbookViewId="0">
      <selection activeCell="C24" sqref="C24"/>
    </sheetView>
  </sheetViews>
  <sheetFormatPr baseColWidth="10" defaultColWidth="8.6640625" defaultRowHeight="13" x14ac:dyDescent="0.15"/>
  <cols>
    <col min="1" max="1" width="47" style="4" customWidth="1"/>
    <col min="2" max="2" width="20.33203125" style="80" customWidth="1"/>
    <col min="3" max="3" width="12.6640625" style="71" bestFit="1" customWidth="1"/>
    <col min="4" max="5" width="13" style="75" customWidth="1"/>
    <col min="6" max="6" width="32.5" style="86" customWidth="1"/>
    <col min="7" max="7" width="11.33203125" style="4" customWidth="1"/>
    <col min="8" max="16384" width="8.6640625" style="4"/>
  </cols>
  <sheetData>
    <row r="1" spans="1:6" ht="14" thickBot="1" x14ac:dyDescent="0.2">
      <c r="A1" s="7" t="s">
        <v>130</v>
      </c>
      <c r="B1" s="1" t="s">
        <v>15</v>
      </c>
      <c r="C1" s="219">
        <v>2019</v>
      </c>
      <c r="D1" s="220">
        <v>2020</v>
      </c>
      <c r="E1" s="221">
        <v>2021</v>
      </c>
      <c r="F1" s="82" t="s">
        <v>123</v>
      </c>
    </row>
    <row r="2" spans="1:6" ht="14" thickBot="1" x14ac:dyDescent="0.2">
      <c r="A2" s="58" t="s">
        <v>24</v>
      </c>
      <c r="B2" s="78"/>
      <c r="C2" s="68"/>
      <c r="D2" s="72"/>
      <c r="E2" s="72"/>
      <c r="F2" s="83"/>
    </row>
    <row r="3" spans="1:6" ht="14" thickBot="1" x14ac:dyDescent="0.2">
      <c r="A3" s="2" t="s">
        <v>25</v>
      </c>
      <c r="B3" s="54" t="s">
        <v>29</v>
      </c>
      <c r="C3" s="212">
        <v>15816976</v>
      </c>
      <c r="D3" s="212">
        <v>18576219</v>
      </c>
      <c r="E3" s="212">
        <v>20795990</v>
      </c>
      <c r="F3" s="84">
        <f>E3/D3-1</f>
        <v>0.1194953074142806</v>
      </c>
    </row>
    <row r="4" spans="1:6" ht="14" thickBot="1" x14ac:dyDescent="0.2">
      <c r="A4" s="2" t="s">
        <v>26</v>
      </c>
      <c r="B4" s="9" t="s">
        <v>151</v>
      </c>
      <c r="C4" s="213">
        <v>117</v>
      </c>
      <c r="D4" s="213">
        <v>109.39</v>
      </c>
      <c r="E4" s="213">
        <v>127.97</v>
      </c>
      <c r="F4" s="84">
        <f t="shared" ref="F4:F5" si="0">E4/D4-1</f>
        <v>0.16985099186397301</v>
      </c>
    </row>
    <row r="5" spans="1:6" ht="14" thickBot="1" x14ac:dyDescent="0.2">
      <c r="A5" s="2" t="s">
        <v>27</v>
      </c>
      <c r="B5" s="9" t="s">
        <v>28</v>
      </c>
      <c r="C5" s="213">
        <v>1772.46</v>
      </c>
      <c r="D5" s="213">
        <v>1243.6199999999999</v>
      </c>
      <c r="E5" s="213">
        <v>887.32</v>
      </c>
      <c r="F5" s="84">
        <f t="shared" si="0"/>
        <v>-0.2865023077789034</v>
      </c>
    </row>
    <row r="6" spans="1:6" ht="16" customHeight="1" thickBot="1" x14ac:dyDescent="0.2">
      <c r="A6" s="228" t="s">
        <v>30</v>
      </c>
      <c r="B6" s="229"/>
      <c r="C6" s="229"/>
      <c r="D6" s="229"/>
      <c r="E6" s="229"/>
      <c r="F6" s="230"/>
    </row>
    <row r="7" spans="1:6" ht="14" thickBot="1" x14ac:dyDescent="0.2">
      <c r="A7" s="2" t="s">
        <v>25</v>
      </c>
      <c r="B7" s="9" t="s">
        <v>29</v>
      </c>
      <c r="C7" s="214">
        <v>7406645.1699999999</v>
      </c>
      <c r="D7" s="214">
        <v>5686343.9699999997</v>
      </c>
      <c r="E7" s="214">
        <v>7438528.9500000002</v>
      </c>
      <c r="F7" s="84">
        <f>E7/D7-1</f>
        <v>0.30813911174634767</v>
      </c>
    </row>
    <row r="8" spans="1:6" ht="14" thickBot="1" x14ac:dyDescent="0.2">
      <c r="A8" s="2" t="s">
        <v>26</v>
      </c>
      <c r="B8" s="9" t="s">
        <v>151</v>
      </c>
      <c r="C8" s="214">
        <v>42309.418919999996</v>
      </c>
      <c r="D8" s="214">
        <v>5532.5249999999996</v>
      </c>
      <c r="E8" s="215">
        <v>8546.2929999999997</v>
      </c>
      <c r="F8" s="84">
        <f t="shared" ref="F8:F9" si="1">E8/D8-1</f>
        <v>0.54473644493246764</v>
      </c>
    </row>
    <row r="9" spans="1:6" ht="14" thickBot="1" x14ac:dyDescent="0.2">
      <c r="A9" s="2" t="s">
        <v>27</v>
      </c>
      <c r="B9" s="9" t="s">
        <v>28</v>
      </c>
      <c r="C9" s="215">
        <v>9936.19</v>
      </c>
      <c r="D9" s="215">
        <v>11508.58</v>
      </c>
      <c r="E9" s="215">
        <v>14926.29</v>
      </c>
      <c r="F9" s="84">
        <f t="shared" si="1"/>
        <v>0.29697060801593245</v>
      </c>
    </row>
    <row r="10" spans="1:6" ht="16" customHeight="1" thickBot="1" x14ac:dyDescent="0.2">
      <c r="A10" s="228" t="s">
        <v>31</v>
      </c>
      <c r="B10" s="229"/>
      <c r="C10" s="229"/>
      <c r="D10" s="229"/>
      <c r="E10" s="229"/>
      <c r="F10" s="230"/>
    </row>
    <row r="11" spans="1:6" ht="14" thickBot="1" x14ac:dyDescent="0.2">
      <c r="A11" s="2" t="s">
        <v>25</v>
      </c>
      <c r="B11" s="9" t="s">
        <v>29</v>
      </c>
      <c r="C11" s="214">
        <f>SUM(C7,C3)</f>
        <v>23223621.170000002</v>
      </c>
      <c r="D11" s="214">
        <f t="shared" ref="D11:E11" si="2">SUM(D7,D3)</f>
        <v>24262562.969999999</v>
      </c>
      <c r="E11" s="214">
        <f t="shared" si="2"/>
        <v>28234518.949999999</v>
      </c>
      <c r="F11" s="84">
        <f>E11/D11-1</f>
        <v>0.16370718892769975</v>
      </c>
    </row>
    <row r="12" spans="1:6" ht="14" thickBot="1" x14ac:dyDescent="0.2">
      <c r="A12" s="2" t="s">
        <v>26</v>
      </c>
      <c r="B12" s="9" t="s">
        <v>137</v>
      </c>
      <c r="C12" s="214">
        <f>SUM(C4,C8)</f>
        <v>42426.418919999996</v>
      </c>
      <c r="D12" s="214">
        <f t="shared" ref="D12:E12" si="3">SUM(D4,D8)</f>
        <v>5641.915</v>
      </c>
      <c r="E12" s="214">
        <f t="shared" si="3"/>
        <v>8674.262999999999</v>
      </c>
      <c r="F12" s="84">
        <f t="shared" ref="F12:F13" si="4">E12/D12-1</f>
        <v>0.53746786330527829</v>
      </c>
    </row>
    <row r="13" spans="1:6" ht="14" thickBot="1" x14ac:dyDescent="0.2">
      <c r="A13" s="2" t="s">
        <v>27</v>
      </c>
      <c r="B13" s="9" t="s">
        <v>28</v>
      </c>
      <c r="C13" s="215">
        <f>SUM(C5,C9)</f>
        <v>11708.650000000001</v>
      </c>
      <c r="D13" s="215">
        <f t="shared" ref="D13:E13" si="5">SUM(D5,D9)</f>
        <v>12752.2</v>
      </c>
      <c r="E13" s="215">
        <f t="shared" si="5"/>
        <v>15813.61</v>
      </c>
      <c r="F13" s="84">
        <f t="shared" si="4"/>
        <v>0.24006916453631533</v>
      </c>
    </row>
    <row r="14" spans="1:6" ht="14" thickBot="1" x14ac:dyDescent="0.2">
      <c r="A14" s="57" t="s">
        <v>17</v>
      </c>
      <c r="B14" s="79"/>
      <c r="C14" s="69"/>
      <c r="D14" s="73"/>
      <c r="E14" s="73"/>
      <c r="F14" s="85"/>
    </row>
    <row r="15" spans="1:6" ht="16" thickBot="1" x14ac:dyDescent="0.2">
      <c r="A15" s="2" t="s">
        <v>22</v>
      </c>
      <c r="B15" s="10" t="s">
        <v>32</v>
      </c>
      <c r="C15" s="74">
        <v>1878</v>
      </c>
      <c r="D15" s="74">
        <v>1489</v>
      </c>
      <c r="E15" s="76">
        <v>3075</v>
      </c>
      <c r="F15" s="84">
        <f>E15/D15-1</f>
        <v>1.0651443922095365</v>
      </c>
    </row>
    <row r="16" spans="1:6" ht="16" thickBot="1" x14ac:dyDescent="0.2">
      <c r="A16" s="2" t="s">
        <v>23</v>
      </c>
      <c r="B16" s="10" t="s">
        <v>32</v>
      </c>
      <c r="C16" s="74">
        <v>47882</v>
      </c>
      <c r="D16" s="74">
        <v>22350</v>
      </c>
      <c r="E16" s="76">
        <v>22383</v>
      </c>
      <c r="F16" s="84">
        <f>E16/D16-1</f>
        <v>1.476510067114134E-3</v>
      </c>
    </row>
    <row r="17" spans="1:8" ht="16" thickBot="1" x14ac:dyDescent="0.2">
      <c r="A17" s="216" t="s">
        <v>21</v>
      </c>
      <c r="B17" s="10" t="s">
        <v>32</v>
      </c>
      <c r="C17" s="74">
        <f>C15+C16</f>
        <v>49760</v>
      </c>
      <c r="D17" s="74">
        <f t="shared" ref="D17:E17" si="6">D15+D16</f>
        <v>23839</v>
      </c>
      <c r="E17" s="76">
        <f t="shared" si="6"/>
        <v>25458</v>
      </c>
      <c r="F17" s="84">
        <f>E17/D17-1</f>
        <v>6.7913922563865858E-2</v>
      </c>
    </row>
    <row r="18" spans="1:8" ht="14" thickBot="1" x14ac:dyDescent="0.2">
      <c r="A18" s="57" t="s">
        <v>124</v>
      </c>
      <c r="B18" s="79"/>
      <c r="C18" s="69"/>
      <c r="D18" s="73"/>
      <c r="E18" s="73"/>
      <c r="F18" s="85"/>
    </row>
    <row r="19" spans="1:8" ht="14" thickBot="1" x14ac:dyDescent="0.2">
      <c r="A19" s="2" t="s">
        <v>12</v>
      </c>
      <c r="B19" s="3" t="s">
        <v>16</v>
      </c>
      <c r="C19" s="70">
        <v>460.44992839196431</v>
      </c>
      <c r="D19" s="74">
        <v>473.4753800671777</v>
      </c>
      <c r="E19" s="76">
        <v>479</v>
      </c>
      <c r="F19" s="84">
        <f>E19/D19-1</f>
        <v>1.1668230631207255E-2</v>
      </c>
      <c r="H19" s="56"/>
    </row>
    <row r="20" spans="1:8" ht="14" thickBot="1" x14ac:dyDescent="0.2">
      <c r="A20" s="2" t="s">
        <v>13</v>
      </c>
      <c r="B20" s="3" t="s">
        <v>16</v>
      </c>
      <c r="C20" s="70">
        <v>80157.738039529781</v>
      </c>
      <c r="D20" s="81">
        <v>82425.282627656008</v>
      </c>
      <c r="E20" s="77">
        <v>83041</v>
      </c>
      <c r="F20" s="84">
        <f>E20/D20-1</f>
        <v>7.4700062009542822E-3</v>
      </c>
    </row>
    <row r="21" spans="1:8" ht="14" thickBot="1" x14ac:dyDescent="0.2">
      <c r="A21" s="57" t="s">
        <v>18</v>
      </c>
      <c r="B21" s="79"/>
      <c r="C21" s="69"/>
      <c r="D21" s="73"/>
      <c r="E21" s="73"/>
      <c r="F21" s="85"/>
    </row>
    <row r="22" spans="1:8" ht="14" thickBot="1" x14ac:dyDescent="0.2">
      <c r="A22" s="2" t="s">
        <v>127</v>
      </c>
      <c r="B22" s="3" t="s">
        <v>126</v>
      </c>
      <c r="C22" s="70">
        <v>720</v>
      </c>
      <c r="D22" s="74">
        <v>119</v>
      </c>
      <c r="E22" s="76">
        <v>98</v>
      </c>
      <c r="F22" s="84">
        <f>E22/D22-1</f>
        <v>-0.17647058823529416</v>
      </c>
    </row>
    <row r="23" spans="1:8" ht="14" thickBot="1" x14ac:dyDescent="0.2">
      <c r="A23" s="59" t="s">
        <v>128</v>
      </c>
      <c r="B23" s="60" t="s">
        <v>129</v>
      </c>
      <c r="C23" s="217">
        <v>880</v>
      </c>
      <c r="D23" s="218">
        <v>1336</v>
      </c>
      <c r="E23" s="218">
        <v>1247</v>
      </c>
      <c r="F23" s="84">
        <f>E23/D23-1</f>
        <v>-6.6616766467065824E-2</v>
      </c>
    </row>
    <row r="24" spans="1:8" ht="112" x14ac:dyDescent="0.15">
      <c r="A24" s="8" t="s">
        <v>19</v>
      </c>
    </row>
    <row r="25" spans="1:8" ht="98" x14ac:dyDescent="0.15">
      <c r="A25" s="8" t="s">
        <v>20</v>
      </c>
    </row>
    <row r="26" spans="1:8" x14ac:dyDescent="0.15">
      <c r="A26" s="6"/>
    </row>
    <row r="31" spans="1:8" x14ac:dyDescent="0.15">
      <c r="A31" s="5" t="s">
        <v>125</v>
      </c>
    </row>
  </sheetData>
  <mergeCells count="2">
    <mergeCell ref="A6:F6"/>
    <mergeCell ref="A10:F10"/>
  </mergeCells>
  <phoneticPr fontId="1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D4389-773B-E54B-82BB-7AC8A24A492B}">
  <dimension ref="A1:H213"/>
  <sheetViews>
    <sheetView topLeftCell="A113" workbookViewId="0">
      <selection activeCell="A125" sqref="A125"/>
    </sheetView>
  </sheetViews>
  <sheetFormatPr baseColWidth="10" defaultColWidth="10.6640625" defaultRowHeight="13" x14ac:dyDescent="0.15"/>
  <cols>
    <col min="1" max="1" width="49.1640625" style="11" customWidth="1"/>
    <col min="2" max="2" width="13.6640625" style="14" customWidth="1"/>
    <col min="3" max="4" width="13.1640625" style="13" customWidth="1"/>
    <col min="5" max="5" width="13.1640625" style="14" customWidth="1"/>
    <col min="6" max="6" width="17.83203125" style="11" customWidth="1"/>
    <col min="7" max="7" width="30.1640625" style="90" customWidth="1"/>
    <col min="8" max="16384" width="10.6640625" style="11"/>
  </cols>
  <sheetData>
    <row r="1" spans="1:8" ht="28" customHeight="1" thickBot="1" x14ac:dyDescent="0.2">
      <c r="A1" s="61" t="s">
        <v>130</v>
      </c>
      <c r="B1" s="37" t="s">
        <v>15</v>
      </c>
      <c r="C1" s="15">
        <v>2019</v>
      </c>
      <c r="D1" s="45">
        <v>2020</v>
      </c>
      <c r="E1" s="15">
        <v>2021</v>
      </c>
    </row>
    <row r="2" spans="1:8" ht="14" thickBot="1" x14ac:dyDescent="0.2">
      <c r="A2" s="62" t="s">
        <v>48</v>
      </c>
      <c r="B2" s="91"/>
      <c r="C2" s="63"/>
      <c r="D2" s="63"/>
      <c r="E2" s="64"/>
    </row>
    <row r="3" spans="1:8" ht="14" thickBot="1" x14ac:dyDescent="0.2">
      <c r="A3" s="16" t="s">
        <v>47</v>
      </c>
      <c r="B3" s="19" t="s">
        <v>131</v>
      </c>
      <c r="C3" s="92">
        <f>SUM(C4,C7)</f>
        <v>6178</v>
      </c>
      <c r="D3" s="93">
        <f>SUM(D4,D7)</f>
        <v>8604</v>
      </c>
      <c r="E3" s="92">
        <f>SUM(E4,E7)</f>
        <v>9624</v>
      </c>
      <c r="G3" s="94"/>
    </row>
    <row r="4" spans="1:8" ht="29" thickBot="1" x14ac:dyDescent="0.2">
      <c r="A4" s="18" t="s">
        <v>45</v>
      </c>
      <c r="B4" s="19" t="s">
        <v>131</v>
      </c>
      <c r="C4" s="92">
        <f>SUM(C5:C6)</f>
        <v>6142</v>
      </c>
      <c r="D4" s="95">
        <f>SUM(D5:D6)</f>
        <v>8540</v>
      </c>
      <c r="E4" s="92">
        <f>SUM(E5:E6)</f>
        <v>9506</v>
      </c>
      <c r="G4" s="94"/>
    </row>
    <row r="5" spans="1:8" ht="14" thickBot="1" x14ac:dyDescent="0.2">
      <c r="A5" s="20" t="s">
        <v>34</v>
      </c>
      <c r="B5" s="19" t="s">
        <v>131</v>
      </c>
      <c r="C5" s="96">
        <v>2210</v>
      </c>
      <c r="D5" s="96">
        <v>3257</v>
      </c>
      <c r="E5" s="96">
        <v>3478</v>
      </c>
      <c r="G5" s="94"/>
      <c r="H5" s="17"/>
    </row>
    <row r="6" spans="1:8" ht="14" thickBot="1" x14ac:dyDescent="0.2">
      <c r="A6" s="21" t="s">
        <v>33</v>
      </c>
      <c r="B6" s="19" t="s">
        <v>131</v>
      </c>
      <c r="C6" s="97">
        <v>3932</v>
      </c>
      <c r="D6" s="97">
        <v>5283</v>
      </c>
      <c r="E6" s="97">
        <v>6028</v>
      </c>
      <c r="G6" s="94"/>
      <c r="H6" s="17"/>
    </row>
    <row r="7" spans="1:8" ht="43" thickBot="1" x14ac:dyDescent="0.2">
      <c r="A7" s="22" t="s">
        <v>44</v>
      </c>
      <c r="B7" s="19" t="s">
        <v>131</v>
      </c>
      <c r="C7" s="98">
        <f>SUM(C8:C9)</f>
        <v>36</v>
      </c>
      <c r="D7" s="92">
        <f>SUM(D8:D9)</f>
        <v>64</v>
      </c>
      <c r="E7" s="92">
        <f>SUM(E8:E9)</f>
        <v>118</v>
      </c>
      <c r="G7" s="94"/>
    </row>
    <row r="8" spans="1:8" ht="14" thickBot="1" x14ac:dyDescent="0.2">
      <c r="A8" s="20" t="s">
        <v>34</v>
      </c>
      <c r="B8" s="19" t="s">
        <v>131</v>
      </c>
      <c r="C8" s="96">
        <v>12</v>
      </c>
      <c r="D8" s="99">
        <v>27</v>
      </c>
      <c r="E8" s="97">
        <v>60</v>
      </c>
      <c r="G8" s="94"/>
    </row>
    <row r="9" spans="1:8" ht="14" thickBot="1" x14ac:dyDescent="0.2">
      <c r="A9" s="20" t="s">
        <v>33</v>
      </c>
      <c r="B9" s="19" t="s">
        <v>131</v>
      </c>
      <c r="C9" s="96">
        <v>24</v>
      </c>
      <c r="D9" s="96">
        <v>37</v>
      </c>
      <c r="E9" s="96">
        <v>58</v>
      </c>
      <c r="G9" s="94"/>
    </row>
    <row r="10" spans="1:8" ht="14" thickBot="1" x14ac:dyDescent="0.2">
      <c r="A10" s="23" t="s">
        <v>46</v>
      </c>
      <c r="B10" s="19" t="s">
        <v>131</v>
      </c>
      <c r="C10" s="92">
        <f>C11+C12</f>
        <v>156</v>
      </c>
      <c r="D10" s="92">
        <f>D11+D12</f>
        <v>238</v>
      </c>
      <c r="E10" s="92">
        <f>E11+E12</f>
        <v>768</v>
      </c>
      <c r="G10" s="94"/>
    </row>
    <row r="11" spans="1:8" ht="14" thickBot="1" x14ac:dyDescent="0.2">
      <c r="A11" s="20" t="s">
        <v>34</v>
      </c>
      <c r="B11" s="19" t="s">
        <v>131</v>
      </c>
      <c r="C11" s="96">
        <v>61</v>
      </c>
      <c r="D11" s="96">
        <v>93</v>
      </c>
      <c r="E11" s="96">
        <f>285+8</f>
        <v>293</v>
      </c>
      <c r="G11" s="94"/>
    </row>
    <row r="12" spans="1:8" ht="14" thickBot="1" x14ac:dyDescent="0.2">
      <c r="A12" s="24" t="s">
        <v>33</v>
      </c>
      <c r="B12" s="19" t="s">
        <v>131</v>
      </c>
      <c r="C12" s="96">
        <v>95</v>
      </c>
      <c r="D12" s="96">
        <v>145</v>
      </c>
      <c r="E12" s="96">
        <f>469+6</f>
        <v>475</v>
      </c>
      <c r="G12" s="94"/>
    </row>
    <row r="13" spans="1:8" ht="14" thickBot="1" x14ac:dyDescent="0.2">
      <c r="A13" s="27" t="s">
        <v>42</v>
      </c>
      <c r="B13" s="19" t="s">
        <v>131</v>
      </c>
      <c r="C13" s="100">
        <f>SUM(C10,C3)</f>
        <v>6334</v>
      </c>
      <c r="D13" s="100">
        <f>SUM(D10,D3)</f>
        <v>8842</v>
      </c>
      <c r="E13" s="100">
        <f>SUM(E10,E3)</f>
        <v>10392</v>
      </c>
      <c r="G13" s="94"/>
    </row>
    <row r="14" spans="1:8" ht="14" thickBot="1" x14ac:dyDescent="0.2">
      <c r="A14" s="27" t="s">
        <v>132</v>
      </c>
      <c r="B14" s="19" t="s">
        <v>0</v>
      </c>
      <c r="C14" s="25" t="s">
        <v>14</v>
      </c>
      <c r="D14" s="101">
        <f>D13/C13-1</f>
        <v>0.39595832017682353</v>
      </c>
      <c r="E14" s="102">
        <f>E13/D13-1</f>
        <v>0.17529970594888034</v>
      </c>
      <c r="G14" s="94"/>
    </row>
    <row r="15" spans="1:8" ht="14" thickBot="1" x14ac:dyDescent="0.2">
      <c r="A15" s="62" t="s">
        <v>43</v>
      </c>
      <c r="B15" s="91"/>
      <c r="C15" s="63"/>
      <c r="D15" s="63"/>
      <c r="E15" s="64"/>
    </row>
    <row r="16" spans="1:8" ht="22" customHeight="1" thickBot="1" x14ac:dyDescent="0.2">
      <c r="A16" s="16" t="s">
        <v>37</v>
      </c>
      <c r="B16" s="19" t="s">
        <v>131</v>
      </c>
      <c r="C16" s="100">
        <f>SUM(C17:C18)</f>
        <v>37</v>
      </c>
      <c r="D16" s="100">
        <f>SUM(D17:D18)</f>
        <v>36</v>
      </c>
      <c r="E16" s="100">
        <f>SUM(E17:E18)</f>
        <v>33</v>
      </c>
      <c r="G16" s="269" t="s">
        <v>152</v>
      </c>
    </row>
    <row r="17" spans="1:7" ht="14" thickBot="1" x14ac:dyDescent="0.2">
      <c r="A17" s="38" t="s">
        <v>34</v>
      </c>
      <c r="B17" s="19" t="s">
        <v>131</v>
      </c>
      <c r="C17" s="103">
        <v>7</v>
      </c>
      <c r="D17" s="96">
        <v>6</v>
      </c>
      <c r="E17" s="104">
        <v>8</v>
      </c>
      <c r="G17" s="268"/>
    </row>
    <row r="18" spans="1:7" ht="14" thickBot="1" x14ac:dyDescent="0.2">
      <c r="A18" s="38" t="s">
        <v>33</v>
      </c>
      <c r="B18" s="19" t="s">
        <v>131</v>
      </c>
      <c r="C18" s="103">
        <v>30</v>
      </c>
      <c r="D18" s="96">
        <v>30</v>
      </c>
      <c r="E18" s="104">
        <v>25</v>
      </c>
      <c r="G18" s="268"/>
    </row>
    <row r="19" spans="1:7" ht="20" customHeight="1" thickBot="1" x14ac:dyDescent="0.2">
      <c r="A19" s="16" t="s">
        <v>36</v>
      </c>
      <c r="B19" s="19" t="s">
        <v>131</v>
      </c>
      <c r="C19" s="105">
        <f>SUM(C20:C21)</f>
        <v>926</v>
      </c>
      <c r="D19" s="100">
        <f>SUM(D20:D21)</f>
        <v>1294</v>
      </c>
      <c r="E19" s="100">
        <f>SUM(E20:E21)</f>
        <v>1739</v>
      </c>
      <c r="G19" s="268"/>
    </row>
    <row r="20" spans="1:7" ht="14" thickBot="1" x14ac:dyDescent="0.2">
      <c r="A20" s="38" t="s">
        <v>34</v>
      </c>
      <c r="B20" s="19" t="s">
        <v>131</v>
      </c>
      <c r="C20" s="103">
        <v>275</v>
      </c>
      <c r="D20" s="96">
        <v>419</v>
      </c>
      <c r="E20" s="104">
        <v>494</v>
      </c>
      <c r="G20" s="268"/>
    </row>
    <row r="21" spans="1:7" ht="14" thickBot="1" x14ac:dyDescent="0.2">
      <c r="A21" s="38" t="s">
        <v>33</v>
      </c>
      <c r="B21" s="19" t="s">
        <v>131</v>
      </c>
      <c r="C21" s="103">
        <v>651</v>
      </c>
      <c r="D21" s="96">
        <v>875</v>
      </c>
      <c r="E21" s="104">
        <v>1245</v>
      </c>
      <c r="G21" s="268"/>
    </row>
    <row r="22" spans="1:7" ht="14" thickBot="1" x14ac:dyDescent="0.2">
      <c r="A22" s="16" t="s">
        <v>35</v>
      </c>
      <c r="B22" s="19" t="s">
        <v>131</v>
      </c>
      <c r="C22" s="105">
        <f>SUM(C23:C24)</f>
        <v>5371</v>
      </c>
      <c r="D22" s="100">
        <f>SUM(D23:D24)</f>
        <v>7512</v>
      </c>
      <c r="E22" s="100">
        <f>SUM(E23:E24)</f>
        <v>8620</v>
      </c>
      <c r="G22" s="268"/>
    </row>
    <row r="23" spans="1:7" ht="14" thickBot="1" x14ac:dyDescent="0.2">
      <c r="A23" s="38" t="s">
        <v>34</v>
      </c>
      <c r="B23" s="19" t="s">
        <v>131</v>
      </c>
      <c r="C23" s="103">
        <v>2001</v>
      </c>
      <c r="D23" s="96">
        <v>2952</v>
      </c>
      <c r="E23" s="104">
        <v>3329</v>
      </c>
      <c r="G23" s="268"/>
    </row>
    <row r="24" spans="1:7" ht="14" thickBot="1" x14ac:dyDescent="0.2">
      <c r="A24" s="38" t="s">
        <v>33</v>
      </c>
      <c r="B24" s="19" t="s">
        <v>131</v>
      </c>
      <c r="C24" s="103">
        <v>3370</v>
      </c>
      <c r="D24" s="96">
        <v>4560</v>
      </c>
      <c r="E24" s="104">
        <v>5291</v>
      </c>
      <c r="G24" s="268"/>
    </row>
    <row r="25" spans="1:7" ht="14" thickBot="1" x14ac:dyDescent="0.2">
      <c r="A25" s="27" t="s">
        <v>42</v>
      </c>
      <c r="B25" s="19" t="s">
        <v>131</v>
      </c>
      <c r="C25" s="106">
        <f>SUM(C22,C19,C16)</f>
        <v>6334</v>
      </c>
      <c r="D25" s="92">
        <f>SUM(D22,D19,D16)</f>
        <v>8842</v>
      </c>
      <c r="E25" s="92">
        <f>SUM(E22,E19,E16)</f>
        <v>10392</v>
      </c>
      <c r="G25" s="268"/>
    </row>
    <row r="26" spans="1:7" ht="44" customHeight="1" thickBot="1" x14ac:dyDescent="0.2">
      <c r="A26" s="235" t="s">
        <v>57</v>
      </c>
      <c r="B26" s="236"/>
      <c r="C26" s="236"/>
      <c r="D26" s="236"/>
      <c r="E26" s="237"/>
    </row>
    <row r="27" spans="1:7" ht="15" thickBot="1" x14ac:dyDescent="0.2">
      <c r="A27" s="107" t="s">
        <v>56</v>
      </c>
      <c r="B27" s="19" t="s">
        <v>131</v>
      </c>
      <c r="C27" s="105">
        <f>SUM(C28,C31,C34)</f>
        <v>1039</v>
      </c>
      <c r="D27" s="100">
        <f>SUM(D28,D31,D34)</f>
        <v>1431</v>
      </c>
      <c r="E27" s="100">
        <f>SUM(E28,E31,E34)</f>
        <v>2561</v>
      </c>
    </row>
    <row r="28" spans="1:7" ht="15" thickBot="1" x14ac:dyDescent="0.2">
      <c r="A28" s="108" t="s">
        <v>54</v>
      </c>
      <c r="B28" s="19" t="s">
        <v>131</v>
      </c>
      <c r="C28" s="105">
        <v>441</v>
      </c>
      <c r="D28" s="100">
        <v>816</v>
      </c>
      <c r="E28" s="100">
        <v>1499</v>
      </c>
    </row>
    <row r="29" spans="1:7" ht="14" thickBot="1" x14ac:dyDescent="0.2">
      <c r="A29" s="20" t="s">
        <v>34</v>
      </c>
      <c r="B29" s="19" t="s">
        <v>131</v>
      </c>
      <c r="C29" s="103">
        <v>199</v>
      </c>
      <c r="D29" s="96">
        <v>326</v>
      </c>
      <c r="E29" s="96">
        <v>589</v>
      </c>
    </row>
    <row r="30" spans="1:7" ht="14" thickBot="1" x14ac:dyDescent="0.2">
      <c r="A30" s="20" t="s">
        <v>33</v>
      </c>
      <c r="B30" s="19" t="s">
        <v>131</v>
      </c>
      <c r="C30" s="103">
        <v>242</v>
      </c>
      <c r="D30" s="96">
        <v>490</v>
      </c>
      <c r="E30" s="96">
        <v>910</v>
      </c>
    </row>
    <row r="31" spans="1:7" ht="15" thickBot="1" x14ac:dyDescent="0.2">
      <c r="A31" s="108" t="s">
        <v>53</v>
      </c>
      <c r="B31" s="19" t="s">
        <v>131</v>
      </c>
      <c r="C31" s="105">
        <v>589</v>
      </c>
      <c r="D31" s="100">
        <v>610</v>
      </c>
      <c r="E31" s="100">
        <v>1050</v>
      </c>
    </row>
    <row r="32" spans="1:7" ht="14" thickBot="1" x14ac:dyDescent="0.2">
      <c r="A32" s="20" t="s">
        <v>34</v>
      </c>
      <c r="B32" s="19" t="s">
        <v>131</v>
      </c>
      <c r="C32" s="106">
        <v>245</v>
      </c>
      <c r="D32" s="92">
        <v>197</v>
      </c>
      <c r="E32" s="92">
        <v>299</v>
      </c>
    </row>
    <row r="33" spans="1:7" ht="14" thickBot="1" x14ac:dyDescent="0.2">
      <c r="A33" s="20" t="s">
        <v>33</v>
      </c>
      <c r="B33" s="19" t="s">
        <v>131</v>
      </c>
      <c r="C33" s="106">
        <v>344</v>
      </c>
      <c r="D33" s="92">
        <v>413</v>
      </c>
      <c r="E33" s="92">
        <v>751</v>
      </c>
    </row>
    <row r="34" spans="1:7" ht="15" thickBot="1" x14ac:dyDescent="0.2">
      <c r="A34" s="108" t="s">
        <v>52</v>
      </c>
      <c r="B34" s="19" t="s">
        <v>131</v>
      </c>
      <c r="C34" s="105">
        <v>9</v>
      </c>
      <c r="D34" s="100">
        <v>5</v>
      </c>
      <c r="E34" s="100">
        <v>12</v>
      </c>
    </row>
    <row r="35" spans="1:7" ht="14" thickBot="1" x14ac:dyDescent="0.2">
      <c r="A35" s="20" t="s">
        <v>34</v>
      </c>
      <c r="B35" s="19" t="s">
        <v>131</v>
      </c>
      <c r="C35" s="103">
        <v>4</v>
      </c>
      <c r="D35" s="96">
        <v>2</v>
      </c>
      <c r="E35" s="96">
        <v>5</v>
      </c>
    </row>
    <row r="36" spans="1:7" ht="14" thickBot="1" x14ac:dyDescent="0.2">
      <c r="A36" s="20" t="s">
        <v>33</v>
      </c>
      <c r="B36" s="19" t="s">
        <v>131</v>
      </c>
      <c r="C36" s="103">
        <v>5</v>
      </c>
      <c r="D36" s="96">
        <v>3</v>
      </c>
      <c r="E36" s="96">
        <v>7</v>
      </c>
    </row>
    <row r="37" spans="1:7" ht="15" thickBot="1" x14ac:dyDescent="0.2">
      <c r="A37" s="107" t="s">
        <v>55</v>
      </c>
      <c r="B37" s="19" t="s">
        <v>131</v>
      </c>
      <c r="C37" s="105">
        <f>SUM(C38,C41,C44)</f>
        <v>22</v>
      </c>
      <c r="D37" s="100">
        <f>SUM(D38,D41,D44)</f>
        <v>28</v>
      </c>
      <c r="E37" s="100">
        <f>SUM(E38,E41,E44)</f>
        <v>54</v>
      </c>
    </row>
    <row r="38" spans="1:7" ht="15" thickBot="1" x14ac:dyDescent="0.2">
      <c r="A38" s="108" t="s">
        <v>54</v>
      </c>
      <c r="B38" s="19" t="s">
        <v>131</v>
      </c>
      <c r="C38" s="106">
        <v>9</v>
      </c>
      <c r="D38" s="92">
        <v>14</v>
      </c>
      <c r="E38" s="92">
        <v>29</v>
      </c>
    </row>
    <row r="39" spans="1:7" ht="14" thickBot="1" x14ac:dyDescent="0.2">
      <c r="A39" s="20" t="s">
        <v>34</v>
      </c>
      <c r="B39" s="19" t="s">
        <v>131</v>
      </c>
      <c r="C39" s="103">
        <v>6</v>
      </c>
      <c r="D39" s="96">
        <v>6</v>
      </c>
      <c r="E39" s="96">
        <v>10</v>
      </c>
    </row>
    <row r="40" spans="1:7" ht="14" thickBot="1" x14ac:dyDescent="0.2">
      <c r="A40" s="20" t="s">
        <v>33</v>
      </c>
      <c r="B40" s="19" t="s">
        <v>131</v>
      </c>
      <c r="C40" s="103">
        <v>3</v>
      </c>
      <c r="D40" s="96">
        <v>8</v>
      </c>
      <c r="E40" s="96">
        <v>19</v>
      </c>
    </row>
    <row r="41" spans="1:7" ht="15" thickBot="1" x14ac:dyDescent="0.2">
      <c r="A41" s="108" t="s">
        <v>53</v>
      </c>
      <c r="B41" s="19" t="s">
        <v>131</v>
      </c>
      <c r="C41" s="106">
        <v>13</v>
      </c>
      <c r="D41" s="92">
        <v>14</v>
      </c>
      <c r="E41" s="92">
        <v>25</v>
      </c>
    </row>
    <row r="42" spans="1:7" ht="14" thickBot="1" x14ac:dyDescent="0.2">
      <c r="A42" s="20" t="s">
        <v>34</v>
      </c>
      <c r="B42" s="19" t="s">
        <v>131</v>
      </c>
      <c r="C42" s="106">
        <v>5</v>
      </c>
      <c r="D42" s="92">
        <v>4</v>
      </c>
      <c r="E42" s="92">
        <v>13</v>
      </c>
    </row>
    <row r="43" spans="1:7" ht="14" thickBot="1" x14ac:dyDescent="0.2">
      <c r="A43" s="20" t="s">
        <v>33</v>
      </c>
      <c r="B43" s="19" t="s">
        <v>131</v>
      </c>
      <c r="C43" s="106">
        <v>8</v>
      </c>
      <c r="D43" s="92">
        <v>10</v>
      </c>
      <c r="E43" s="92">
        <v>12</v>
      </c>
    </row>
    <row r="44" spans="1:7" ht="15" thickBot="1" x14ac:dyDescent="0.2">
      <c r="A44" s="108" t="s">
        <v>52</v>
      </c>
      <c r="B44" s="19" t="s">
        <v>131</v>
      </c>
      <c r="C44" s="106">
        <v>0</v>
      </c>
      <c r="D44" s="92">
        <v>0</v>
      </c>
      <c r="E44" s="92">
        <v>0</v>
      </c>
    </row>
    <row r="45" spans="1:7" s="12" customFormat="1" ht="14" thickBot="1" x14ac:dyDescent="0.2">
      <c r="A45" s="20" t="s">
        <v>34</v>
      </c>
      <c r="B45" s="19" t="s">
        <v>131</v>
      </c>
      <c r="C45" s="103">
        <v>0</v>
      </c>
      <c r="D45" s="96">
        <v>0</v>
      </c>
      <c r="E45" s="96">
        <v>0</v>
      </c>
      <c r="G45" s="109"/>
    </row>
    <row r="46" spans="1:7" ht="14" thickBot="1" x14ac:dyDescent="0.2">
      <c r="A46" s="20" t="s">
        <v>33</v>
      </c>
      <c r="B46" s="19" t="s">
        <v>131</v>
      </c>
      <c r="C46" s="103">
        <v>0</v>
      </c>
      <c r="D46" s="96">
        <v>0</v>
      </c>
      <c r="E46" s="96">
        <v>0</v>
      </c>
    </row>
    <row r="47" spans="1:7" ht="14" thickBot="1" x14ac:dyDescent="0.2">
      <c r="A47" s="264" t="s">
        <v>134</v>
      </c>
      <c r="B47" s="110"/>
      <c r="C47" s="265"/>
      <c r="D47" s="265"/>
      <c r="E47" s="265"/>
      <c r="G47" s="225"/>
    </row>
    <row r="48" spans="1:7" ht="15" thickBot="1" x14ac:dyDescent="0.2">
      <c r="A48" s="266" t="s">
        <v>135</v>
      </c>
      <c r="B48" s="37" t="s">
        <v>0</v>
      </c>
      <c r="C48" s="267">
        <v>9.2999999999999999E-2</v>
      </c>
      <c r="D48" s="267">
        <v>7.3999999999999996E-2</v>
      </c>
      <c r="E48" s="267">
        <v>0.08</v>
      </c>
      <c r="F48" s="11" t="s">
        <v>133</v>
      </c>
      <c r="G48" s="225"/>
    </row>
    <row r="49" spans="1:5" ht="14" thickBot="1" x14ac:dyDescent="0.2">
      <c r="A49" s="62" t="s">
        <v>63</v>
      </c>
      <c r="B49" s="91"/>
      <c r="C49" s="63"/>
      <c r="D49" s="63"/>
      <c r="E49" s="64"/>
    </row>
    <row r="50" spans="1:5" ht="29" thickBot="1" x14ac:dyDescent="0.2">
      <c r="A50" s="111" t="s">
        <v>62</v>
      </c>
      <c r="B50" s="46" t="s">
        <v>131</v>
      </c>
      <c r="C50" s="112">
        <v>217</v>
      </c>
      <c r="D50" s="112">
        <v>220</v>
      </c>
      <c r="E50" s="113">
        <v>228</v>
      </c>
    </row>
    <row r="51" spans="1:5" ht="29" thickBot="1" x14ac:dyDescent="0.2">
      <c r="A51" s="114" t="s">
        <v>61</v>
      </c>
      <c r="B51" s="19" t="s">
        <v>131</v>
      </c>
      <c r="C51" s="115">
        <v>105</v>
      </c>
      <c r="D51" s="115">
        <v>117</v>
      </c>
      <c r="E51" s="116">
        <v>78</v>
      </c>
    </row>
    <row r="52" spans="1:5" ht="43" thickBot="1" x14ac:dyDescent="0.2">
      <c r="A52" s="117" t="s">
        <v>60</v>
      </c>
      <c r="B52" s="19" t="s">
        <v>131</v>
      </c>
      <c r="C52" s="115">
        <v>61</v>
      </c>
      <c r="D52" s="115">
        <v>76</v>
      </c>
      <c r="E52" s="116">
        <v>46</v>
      </c>
    </row>
    <row r="53" spans="1:5" ht="57" thickBot="1" x14ac:dyDescent="0.2">
      <c r="A53" s="117" t="s">
        <v>59</v>
      </c>
      <c r="B53" s="19" t="s">
        <v>131</v>
      </c>
      <c r="C53" s="115">
        <v>43</v>
      </c>
      <c r="D53" s="115">
        <v>59</v>
      </c>
      <c r="E53" s="116">
        <v>21</v>
      </c>
    </row>
    <row r="54" spans="1:5" ht="15" thickBot="1" x14ac:dyDescent="0.2">
      <c r="A54" s="118" t="s">
        <v>76</v>
      </c>
      <c r="B54" s="119"/>
      <c r="C54" s="233"/>
      <c r="D54" s="233"/>
      <c r="E54" s="234"/>
    </row>
    <row r="55" spans="1:5" ht="29" thickBot="1" x14ac:dyDescent="0.2">
      <c r="A55" s="42" t="s">
        <v>75</v>
      </c>
      <c r="B55" s="43" t="s">
        <v>0</v>
      </c>
      <c r="C55" s="120">
        <v>0</v>
      </c>
      <c r="D55" s="120">
        <v>100</v>
      </c>
      <c r="E55" s="120">
        <v>100</v>
      </c>
    </row>
    <row r="56" spans="1:5" ht="29" thickBot="1" x14ac:dyDescent="0.2">
      <c r="A56" s="42" t="s">
        <v>74</v>
      </c>
      <c r="B56" s="43" t="s">
        <v>0</v>
      </c>
      <c r="C56" s="120">
        <v>100</v>
      </c>
      <c r="D56" s="120">
        <v>100</v>
      </c>
      <c r="E56" s="120">
        <v>100</v>
      </c>
    </row>
    <row r="57" spans="1:5" ht="29" thickBot="1" x14ac:dyDescent="0.2">
      <c r="A57" s="42" t="s">
        <v>73</v>
      </c>
      <c r="B57" s="43" t="s">
        <v>0</v>
      </c>
      <c r="C57" s="120">
        <v>1.2</v>
      </c>
      <c r="D57" s="120">
        <v>0.1</v>
      </c>
      <c r="E57" s="120">
        <v>0.95</v>
      </c>
    </row>
    <row r="58" spans="1:5" ht="15" thickBot="1" x14ac:dyDescent="0.2">
      <c r="A58" s="121" t="s">
        <v>67</v>
      </c>
      <c r="B58" s="122"/>
      <c r="C58" s="29"/>
      <c r="D58" s="29"/>
      <c r="E58" s="123"/>
    </row>
    <row r="59" spans="1:5" ht="15" thickBot="1" x14ac:dyDescent="0.2">
      <c r="A59" s="124" t="s">
        <v>66</v>
      </c>
      <c r="B59" s="19" t="s">
        <v>131</v>
      </c>
      <c r="C59" s="125">
        <v>138</v>
      </c>
      <c r="D59" s="125">
        <v>251</v>
      </c>
      <c r="E59" s="125">
        <v>208</v>
      </c>
    </row>
    <row r="60" spans="1:5" ht="15" thickBot="1" x14ac:dyDescent="0.2">
      <c r="A60" s="124" t="s">
        <v>65</v>
      </c>
      <c r="B60" s="19" t="s">
        <v>131</v>
      </c>
      <c r="C60" s="125" t="s">
        <v>14</v>
      </c>
      <c r="D60" s="125" t="s">
        <v>14</v>
      </c>
      <c r="E60" s="125">
        <v>5754</v>
      </c>
    </row>
    <row r="61" spans="1:5" ht="29" thickBot="1" x14ac:dyDescent="0.2">
      <c r="A61" s="124" t="s">
        <v>64</v>
      </c>
      <c r="B61" s="19" t="s">
        <v>131</v>
      </c>
      <c r="C61" s="125">
        <v>991</v>
      </c>
      <c r="D61" s="125">
        <v>365</v>
      </c>
      <c r="E61" s="125">
        <v>464</v>
      </c>
    </row>
    <row r="62" spans="1:5" ht="14" thickBot="1" x14ac:dyDescent="0.2">
      <c r="A62" s="126" t="s">
        <v>81</v>
      </c>
      <c r="B62" s="127"/>
      <c r="C62" s="29"/>
      <c r="D62" s="29"/>
      <c r="E62" s="123"/>
    </row>
    <row r="63" spans="1:5" ht="15" thickBot="1" x14ac:dyDescent="0.2">
      <c r="A63" s="128" t="s">
        <v>77</v>
      </c>
      <c r="B63" s="129" t="s">
        <v>136</v>
      </c>
      <c r="C63" s="130">
        <v>0.57999999999999996</v>
      </c>
      <c r="D63" s="130">
        <v>26.2</v>
      </c>
      <c r="E63" s="130">
        <v>46.6</v>
      </c>
    </row>
    <row r="64" spans="1:5" ht="15" thickBot="1" x14ac:dyDescent="0.2">
      <c r="A64" s="128" t="s">
        <v>78</v>
      </c>
      <c r="B64" s="129" t="s">
        <v>136</v>
      </c>
      <c r="C64" s="130">
        <v>0.95</v>
      </c>
      <c r="D64" s="130">
        <v>17.8</v>
      </c>
      <c r="E64" s="130">
        <v>31.1</v>
      </c>
    </row>
    <row r="65" spans="1:7" ht="15" thickBot="1" x14ac:dyDescent="0.2">
      <c r="A65" s="128" t="s">
        <v>79</v>
      </c>
      <c r="B65" s="129" t="s">
        <v>136</v>
      </c>
      <c r="C65" s="130">
        <v>76.3</v>
      </c>
      <c r="D65" s="130">
        <v>99.8</v>
      </c>
      <c r="E65" s="130">
        <v>110.3</v>
      </c>
    </row>
    <row r="66" spans="1:7" ht="15" thickBot="1" x14ac:dyDescent="0.2">
      <c r="A66" s="131" t="s">
        <v>80</v>
      </c>
      <c r="B66" s="129" t="s">
        <v>136</v>
      </c>
      <c r="C66" s="132">
        <v>77.83</v>
      </c>
      <c r="D66" s="132">
        <v>143.80000000000001</v>
      </c>
      <c r="E66" s="132">
        <v>188</v>
      </c>
    </row>
    <row r="67" spans="1:7" x14ac:dyDescent="0.15">
      <c r="C67" s="26"/>
      <c r="D67" s="26"/>
      <c r="E67" s="26"/>
    </row>
    <row r="69" spans="1:7" ht="14" thickBot="1" x14ac:dyDescent="0.2">
      <c r="A69" s="28" t="s">
        <v>139</v>
      </c>
      <c r="B69" s="29"/>
      <c r="C69" s="29"/>
      <c r="D69" s="14"/>
      <c r="E69" s="11"/>
      <c r="F69" s="90"/>
      <c r="G69" s="11"/>
    </row>
    <row r="70" spans="1:7" ht="14" thickBot="1" x14ac:dyDescent="0.2">
      <c r="A70" s="27" t="s">
        <v>14</v>
      </c>
      <c r="B70" s="31" t="s">
        <v>0</v>
      </c>
      <c r="C70" s="31" t="s">
        <v>41</v>
      </c>
      <c r="D70" s="11"/>
      <c r="E70" s="11"/>
      <c r="F70" s="90"/>
      <c r="G70" s="11"/>
    </row>
    <row r="71" spans="1:7" ht="14" thickBot="1" x14ac:dyDescent="0.2">
      <c r="A71" s="33" t="s">
        <v>37</v>
      </c>
      <c r="B71" s="133">
        <f>C71/E25</f>
        <v>3.1755196304849883E-3</v>
      </c>
      <c r="C71" s="100">
        <v>33</v>
      </c>
      <c r="D71" s="11"/>
      <c r="E71" s="11"/>
      <c r="F71" s="90"/>
      <c r="G71" s="11"/>
    </row>
    <row r="72" spans="1:7" ht="14" thickBot="1" x14ac:dyDescent="0.2">
      <c r="A72" s="34" t="s">
        <v>40</v>
      </c>
      <c r="B72" s="101">
        <v>0</v>
      </c>
      <c r="C72" s="92">
        <v>0</v>
      </c>
      <c r="D72" s="11"/>
      <c r="E72" s="11"/>
      <c r="F72" s="90"/>
      <c r="G72" s="11"/>
    </row>
    <row r="73" spans="1:7" ht="14" thickBot="1" x14ac:dyDescent="0.2">
      <c r="A73" s="34" t="s">
        <v>39</v>
      </c>
      <c r="B73" s="101">
        <v>0.93</v>
      </c>
      <c r="C73" s="92">
        <v>31</v>
      </c>
      <c r="D73" s="11"/>
      <c r="E73" s="11"/>
      <c r="F73" s="90"/>
      <c r="G73" s="11"/>
    </row>
    <row r="74" spans="1:7" ht="14" thickBot="1" x14ac:dyDescent="0.2">
      <c r="A74" s="34" t="s">
        <v>38</v>
      </c>
      <c r="B74" s="101">
        <v>7.0000000000000007E-2</v>
      </c>
      <c r="C74" s="92">
        <v>2</v>
      </c>
      <c r="D74" s="11"/>
      <c r="E74" s="11"/>
      <c r="F74" s="90"/>
      <c r="G74" s="11"/>
    </row>
    <row r="75" spans="1:7" ht="14" thickBot="1" x14ac:dyDescent="0.2">
      <c r="A75" s="33" t="s">
        <v>36</v>
      </c>
      <c r="B75" s="133">
        <f>C75/E25</f>
        <v>0.16734026173979985</v>
      </c>
      <c r="C75" s="100">
        <f>SUM(C76:C78)</f>
        <v>1739</v>
      </c>
      <c r="D75" s="11"/>
      <c r="E75" s="11"/>
      <c r="F75" s="90"/>
      <c r="G75" s="11"/>
    </row>
    <row r="76" spans="1:7" ht="14" thickBot="1" x14ac:dyDescent="0.2">
      <c r="A76" s="34" t="s">
        <v>40</v>
      </c>
      <c r="B76" s="101">
        <v>0.27267729521715228</v>
      </c>
      <c r="C76" s="92">
        <v>473</v>
      </c>
      <c r="D76" s="11"/>
      <c r="E76" s="11"/>
      <c r="F76" s="90"/>
      <c r="G76" s="11"/>
    </row>
    <row r="77" spans="1:7" ht="14" thickBot="1" x14ac:dyDescent="0.2">
      <c r="A77" s="34" t="s">
        <v>39</v>
      </c>
      <c r="B77" s="101">
        <v>0.71522814733369988</v>
      </c>
      <c r="C77" s="92">
        <v>1246</v>
      </c>
      <c r="D77" s="11"/>
      <c r="E77" s="11"/>
      <c r="F77" s="90"/>
      <c r="G77" s="11"/>
    </row>
    <row r="78" spans="1:7" ht="14" thickBot="1" x14ac:dyDescent="0.2">
      <c r="A78" s="34" t="s">
        <v>38</v>
      </c>
      <c r="B78" s="101">
        <v>1.2094557449147883E-2</v>
      </c>
      <c r="C78" s="92">
        <v>20</v>
      </c>
      <c r="D78" s="11"/>
      <c r="E78" s="11"/>
      <c r="F78" s="90"/>
      <c r="G78" s="11"/>
    </row>
    <row r="79" spans="1:7" ht="14" thickBot="1" x14ac:dyDescent="0.2">
      <c r="A79" s="33" t="s">
        <v>35</v>
      </c>
      <c r="B79" s="133">
        <f>C79/E25</f>
        <v>0.82948421862971522</v>
      </c>
      <c r="C79" s="100">
        <f>SUM(C80:C82)</f>
        <v>8620</v>
      </c>
      <c r="D79" s="11"/>
      <c r="E79" s="11"/>
      <c r="F79" s="90"/>
      <c r="G79" s="11"/>
    </row>
    <row r="80" spans="1:7" ht="14" thickBot="1" x14ac:dyDescent="0.2">
      <c r="A80" s="34" t="s">
        <v>40</v>
      </c>
      <c r="B80" s="101">
        <v>0.52118270079435125</v>
      </c>
      <c r="C80" s="92">
        <v>4469</v>
      </c>
      <c r="D80" s="11"/>
      <c r="E80" s="11"/>
      <c r="F80" s="90"/>
      <c r="G80" s="11"/>
    </row>
    <row r="81" spans="1:7" ht="14" thickBot="1" x14ac:dyDescent="0.2">
      <c r="A81" s="34" t="s">
        <v>39</v>
      </c>
      <c r="B81" s="101">
        <v>0.4689982347749338</v>
      </c>
      <c r="C81" s="92">
        <v>4062</v>
      </c>
      <c r="D81" s="11"/>
      <c r="E81" s="11"/>
      <c r="F81" s="90"/>
      <c r="G81" s="11"/>
    </row>
    <row r="82" spans="1:7" ht="14" thickBot="1" x14ac:dyDescent="0.2">
      <c r="A82" s="34" t="s">
        <v>38</v>
      </c>
      <c r="B82" s="101">
        <v>9.8190644307149157E-3</v>
      </c>
      <c r="C82" s="92">
        <v>89</v>
      </c>
      <c r="D82" s="11"/>
      <c r="E82" s="11"/>
      <c r="F82" s="90"/>
      <c r="G82" s="11"/>
    </row>
    <row r="85" spans="1:7" ht="43" customHeight="1" thickBot="1" x14ac:dyDescent="0.2">
      <c r="A85" s="238" t="s">
        <v>140</v>
      </c>
      <c r="B85" s="238"/>
      <c r="C85" s="238"/>
      <c r="D85" s="238"/>
      <c r="E85" s="238"/>
    </row>
    <row r="86" spans="1:7" ht="43" thickBot="1" x14ac:dyDescent="0.2">
      <c r="A86" s="32" t="s">
        <v>14</v>
      </c>
      <c r="B86" s="37" t="s">
        <v>15</v>
      </c>
      <c r="C86" s="37" t="s">
        <v>153</v>
      </c>
      <c r="D86" s="37" t="s">
        <v>154</v>
      </c>
      <c r="E86" s="37" t="s">
        <v>155</v>
      </c>
    </row>
    <row r="87" spans="1:7" ht="14" thickBot="1" x14ac:dyDescent="0.2">
      <c r="A87" s="40" t="s">
        <v>36</v>
      </c>
      <c r="B87" s="134" t="s">
        <v>0</v>
      </c>
      <c r="C87" s="135">
        <v>86</v>
      </c>
      <c r="D87" s="135">
        <v>14</v>
      </c>
      <c r="E87" s="135">
        <v>100</v>
      </c>
    </row>
    <row r="88" spans="1:7" ht="14" thickBot="1" x14ac:dyDescent="0.2">
      <c r="A88" s="39" t="s">
        <v>34</v>
      </c>
      <c r="B88" s="134" t="s">
        <v>0</v>
      </c>
      <c r="C88" s="135">
        <v>85</v>
      </c>
      <c r="D88" s="135">
        <v>15</v>
      </c>
      <c r="E88" s="135">
        <v>100</v>
      </c>
    </row>
    <row r="89" spans="1:7" ht="14" thickBot="1" x14ac:dyDescent="0.2">
      <c r="A89" s="39" t="s">
        <v>33</v>
      </c>
      <c r="B89" s="134" t="s">
        <v>0</v>
      </c>
      <c r="C89" s="135">
        <v>87</v>
      </c>
      <c r="D89" s="135">
        <v>13</v>
      </c>
      <c r="E89" s="135">
        <v>100</v>
      </c>
    </row>
    <row r="90" spans="1:7" ht="14" thickBot="1" x14ac:dyDescent="0.2">
      <c r="A90" s="36" t="s">
        <v>35</v>
      </c>
      <c r="B90" s="134" t="s">
        <v>0</v>
      </c>
      <c r="C90" s="135">
        <v>90</v>
      </c>
      <c r="D90" s="135">
        <v>10</v>
      </c>
      <c r="E90" s="135">
        <v>100</v>
      </c>
    </row>
    <row r="91" spans="1:7" ht="14" thickBot="1" x14ac:dyDescent="0.2">
      <c r="A91" s="39" t="s">
        <v>34</v>
      </c>
      <c r="B91" s="134" t="s">
        <v>0</v>
      </c>
      <c r="C91" s="135">
        <v>90</v>
      </c>
      <c r="D91" s="135">
        <v>10</v>
      </c>
      <c r="E91" s="135">
        <v>100</v>
      </c>
    </row>
    <row r="92" spans="1:7" ht="14" thickBot="1" x14ac:dyDescent="0.2">
      <c r="A92" s="39" t="s">
        <v>33</v>
      </c>
      <c r="B92" s="134" t="s">
        <v>0</v>
      </c>
      <c r="C92" s="135">
        <v>90</v>
      </c>
      <c r="D92" s="135">
        <v>10</v>
      </c>
      <c r="E92" s="135">
        <v>100</v>
      </c>
    </row>
    <row r="95" spans="1:7" ht="14" thickBot="1" x14ac:dyDescent="0.2">
      <c r="A95" s="239" t="s">
        <v>141</v>
      </c>
      <c r="B95" s="239"/>
      <c r="C95" s="239"/>
      <c r="D95" s="14"/>
      <c r="E95" s="11"/>
      <c r="F95" s="90"/>
      <c r="G95" s="11"/>
    </row>
    <row r="96" spans="1:7" ht="14" thickBot="1" x14ac:dyDescent="0.2">
      <c r="A96" s="136" t="s">
        <v>14</v>
      </c>
      <c r="B96" s="137" t="s">
        <v>0</v>
      </c>
      <c r="C96" s="137" t="s">
        <v>41</v>
      </c>
      <c r="D96" s="14"/>
      <c r="E96" s="11"/>
      <c r="F96" s="90"/>
      <c r="G96" s="11"/>
    </row>
    <row r="97" spans="1:7" ht="15" thickBot="1" x14ac:dyDescent="0.2">
      <c r="A97" s="138" t="s">
        <v>58</v>
      </c>
      <c r="B97" s="139">
        <v>0.63</v>
      </c>
      <c r="C97" s="140">
        <v>6548</v>
      </c>
      <c r="D97" s="14"/>
      <c r="E97" s="11"/>
      <c r="F97" s="90"/>
      <c r="G97" s="11"/>
    </row>
    <row r="98" spans="1:7" ht="15" thickBot="1" x14ac:dyDescent="0.2">
      <c r="A98" s="141" t="s">
        <v>51</v>
      </c>
      <c r="B98" s="142">
        <v>0.18</v>
      </c>
      <c r="C98" s="143">
        <v>1871</v>
      </c>
      <c r="D98" s="14"/>
      <c r="E98" s="11"/>
      <c r="F98" s="90"/>
      <c r="G98" s="11"/>
    </row>
    <row r="99" spans="1:7" ht="15" thickBot="1" x14ac:dyDescent="0.2">
      <c r="A99" s="141" t="s">
        <v>50</v>
      </c>
      <c r="B99" s="142">
        <v>0.13</v>
      </c>
      <c r="C99" s="143">
        <v>1350</v>
      </c>
      <c r="D99" s="14"/>
      <c r="E99" s="11"/>
      <c r="F99" s="90"/>
      <c r="G99" s="11"/>
    </row>
    <row r="100" spans="1:7" ht="15" thickBot="1" x14ac:dyDescent="0.2">
      <c r="A100" s="141" t="s">
        <v>49</v>
      </c>
      <c r="B100" s="142">
        <v>0.06</v>
      </c>
      <c r="C100" s="143">
        <v>623</v>
      </c>
      <c r="D100" s="14"/>
      <c r="E100" s="11"/>
      <c r="F100" s="90"/>
      <c r="G100" s="11"/>
    </row>
    <row r="101" spans="1:7" x14ac:dyDescent="0.15">
      <c r="C101" s="26"/>
    </row>
    <row r="102" spans="1:7" x14ac:dyDescent="0.15">
      <c r="A102" s="144"/>
      <c r="B102" s="145"/>
      <c r="C102" s="145"/>
      <c r="D102" s="145"/>
      <c r="E102" s="145"/>
    </row>
    <row r="103" spans="1:7" ht="15" customHeight="1" thickBot="1" x14ac:dyDescent="0.2">
      <c r="A103" s="240" t="s">
        <v>142</v>
      </c>
      <c r="B103" s="240"/>
      <c r="C103" s="240"/>
      <c r="D103" s="30"/>
      <c r="E103" s="41"/>
    </row>
    <row r="104" spans="1:7" ht="29" thickBot="1" x14ac:dyDescent="0.2">
      <c r="A104" s="42" t="s">
        <v>14</v>
      </c>
      <c r="B104" s="89" t="s">
        <v>15</v>
      </c>
      <c r="C104" s="88" t="s">
        <v>41</v>
      </c>
      <c r="D104" s="11"/>
      <c r="E104" s="35"/>
    </row>
    <row r="105" spans="1:7" ht="15" thickBot="1" x14ac:dyDescent="0.2">
      <c r="A105" s="42" t="s">
        <v>72</v>
      </c>
      <c r="B105" s="43" t="s">
        <v>131</v>
      </c>
      <c r="C105" s="146">
        <v>10392</v>
      </c>
      <c r="D105" s="11"/>
      <c r="E105" s="35"/>
    </row>
    <row r="106" spans="1:7" ht="29" thickBot="1" x14ac:dyDescent="0.2">
      <c r="A106" s="42" t="s">
        <v>71</v>
      </c>
      <c r="B106" s="43" t="s">
        <v>131</v>
      </c>
      <c r="C106" s="147">
        <v>3020</v>
      </c>
      <c r="D106" s="11"/>
      <c r="E106" s="35"/>
    </row>
    <row r="107" spans="1:7" ht="29" thickBot="1" x14ac:dyDescent="0.2">
      <c r="A107" s="42" t="s">
        <v>70</v>
      </c>
      <c r="B107" s="43" t="s">
        <v>131</v>
      </c>
      <c r="C107" s="147">
        <v>615</v>
      </c>
      <c r="D107" s="11"/>
      <c r="E107" s="35"/>
    </row>
    <row r="108" spans="1:7" ht="29" thickBot="1" x14ac:dyDescent="0.2">
      <c r="A108" s="42" t="s">
        <v>69</v>
      </c>
      <c r="B108" s="43" t="s">
        <v>131</v>
      </c>
      <c r="C108" s="147">
        <v>44</v>
      </c>
      <c r="D108" s="11"/>
      <c r="E108" s="35"/>
    </row>
    <row r="109" spans="1:7" ht="15" thickBot="1" x14ac:dyDescent="0.2">
      <c r="A109" s="42" t="s">
        <v>68</v>
      </c>
      <c r="B109" s="43" t="s">
        <v>131</v>
      </c>
      <c r="C109" s="147">
        <v>3100</v>
      </c>
      <c r="D109" s="11"/>
      <c r="E109" s="35"/>
    </row>
    <row r="110" spans="1:7" x14ac:dyDescent="0.15">
      <c r="A110" s="44"/>
      <c r="B110" s="66"/>
      <c r="C110" s="66"/>
      <c r="D110" s="11"/>
      <c r="E110" s="35"/>
    </row>
    <row r="112" spans="1:7" ht="15" thickBot="1" x14ac:dyDescent="0.2">
      <c r="A112" s="148" t="s">
        <v>143</v>
      </c>
      <c r="B112" s="122"/>
      <c r="C112" s="47"/>
    </row>
    <row r="113" spans="1:7" ht="29" thickBot="1" x14ac:dyDescent="0.2">
      <c r="A113" s="149" t="s">
        <v>14</v>
      </c>
      <c r="B113" s="37" t="s">
        <v>15</v>
      </c>
      <c r="C113" s="150" t="s">
        <v>41</v>
      </c>
    </row>
    <row r="114" spans="1:7" ht="15" thickBot="1" x14ac:dyDescent="0.2">
      <c r="A114" s="151" t="s">
        <v>37</v>
      </c>
      <c r="B114" s="87" t="s">
        <v>138</v>
      </c>
      <c r="C114" s="152" t="s">
        <v>82</v>
      </c>
    </row>
    <row r="115" spans="1:7" ht="15" thickBot="1" x14ac:dyDescent="0.2">
      <c r="A115" s="153" t="s">
        <v>86</v>
      </c>
      <c r="B115" s="87" t="s">
        <v>138</v>
      </c>
      <c r="C115" s="154">
        <v>0</v>
      </c>
    </row>
    <row r="116" spans="1:7" ht="15" thickBot="1" x14ac:dyDescent="0.2">
      <c r="A116" s="153" t="s">
        <v>85</v>
      </c>
      <c r="B116" s="87" t="s">
        <v>138</v>
      </c>
      <c r="C116" s="154">
        <v>192</v>
      </c>
    </row>
    <row r="117" spans="1:7" ht="15" thickBot="1" x14ac:dyDescent="0.2">
      <c r="A117" s="155" t="s">
        <v>36</v>
      </c>
      <c r="B117" s="87" t="s">
        <v>138</v>
      </c>
      <c r="C117" s="154">
        <v>1303</v>
      </c>
    </row>
    <row r="118" spans="1:7" ht="15" thickBot="1" x14ac:dyDescent="0.2">
      <c r="A118" s="153" t="s">
        <v>86</v>
      </c>
      <c r="B118" s="87" t="s">
        <v>138</v>
      </c>
      <c r="C118" s="156">
        <v>834</v>
      </c>
    </row>
    <row r="119" spans="1:7" ht="15" thickBot="1" x14ac:dyDescent="0.2">
      <c r="A119" s="153" t="s">
        <v>85</v>
      </c>
      <c r="B119" s="87" t="s">
        <v>138</v>
      </c>
      <c r="C119" s="156">
        <v>469</v>
      </c>
    </row>
    <row r="120" spans="1:7" ht="15" thickBot="1" x14ac:dyDescent="0.2">
      <c r="A120" s="155" t="s">
        <v>35</v>
      </c>
      <c r="B120" s="87" t="s">
        <v>138</v>
      </c>
      <c r="C120" s="154">
        <v>6575</v>
      </c>
    </row>
    <row r="121" spans="1:7" ht="15" thickBot="1" x14ac:dyDescent="0.2">
      <c r="A121" s="153" t="s">
        <v>86</v>
      </c>
      <c r="B121" s="87" t="s">
        <v>138</v>
      </c>
      <c r="C121" s="156">
        <v>4208</v>
      </c>
    </row>
    <row r="122" spans="1:7" ht="15" thickBot="1" x14ac:dyDescent="0.2">
      <c r="A122" s="153" t="s">
        <v>85</v>
      </c>
      <c r="B122" s="87" t="s">
        <v>138</v>
      </c>
      <c r="C122" s="156">
        <v>1515</v>
      </c>
    </row>
    <row r="124" spans="1:7" ht="14" thickBot="1" x14ac:dyDescent="0.2">
      <c r="A124" s="48" t="s">
        <v>144</v>
      </c>
      <c r="B124" s="110"/>
      <c r="C124" s="48"/>
      <c r="D124" s="199"/>
    </row>
    <row r="125" spans="1:7" ht="29" thickBot="1" x14ac:dyDescent="0.2">
      <c r="A125" s="157" t="s">
        <v>14</v>
      </c>
      <c r="B125" s="158" t="s">
        <v>87</v>
      </c>
      <c r="C125" s="158" t="s">
        <v>88</v>
      </c>
      <c r="D125" s="14"/>
      <c r="E125" s="11"/>
      <c r="F125" s="90"/>
      <c r="G125" s="11"/>
    </row>
    <row r="126" spans="1:7" ht="15" thickBot="1" x14ac:dyDescent="0.2">
      <c r="A126" s="159" t="s">
        <v>89</v>
      </c>
      <c r="B126" s="171">
        <v>4085</v>
      </c>
      <c r="C126" s="174">
        <v>53</v>
      </c>
      <c r="D126" s="14"/>
      <c r="E126" s="11"/>
      <c r="F126" s="90"/>
      <c r="G126" s="11"/>
    </row>
    <row r="127" spans="1:7" ht="15" thickBot="1" x14ac:dyDescent="0.2">
      <c r="A127" s="160" t="s">
        <v>90</v>
      </c>
      <c r="B127" s="172">
        <v>1263</v>
      </c>
      <c r="C127" s="175">
        <v>16</v>
      </c>
      <c r="D127" s="14"/>
      <c r="E127" s="11"/>
      <c r="F127" s="90"/>
      <c r="G127" s="11"/>
    </row>
    <row r="128" spans="1:7" ht="15" thickBot="1" x14ac:dyDescent="0.2">
      <c r="A128" s="160" t="s">
        <v>91</v>
      </c>
      <c r="B128" s="172">
        <v>964</v>
      </c>
      <c r="C128" s="175">
        <v>12</v>
      </c>
      <c r="D128" s="14"/>
      <c r="E128" s="11"/>
      <c r="F128" s="90"/>
      <c r="G128" s="11"/>
    </row>
    <row r="129" spans="1:7" ht="15" thickBot="1" x14ac:dyDescent="0.2">
      <c r="A129" s="161" t="s">
        <v>92</v>
      </c>
      <c r="B129" s="173">
        <v>448</v>
      </c>
      <c r="C129" s="176">
        <v>5</v>
      </c>
      <c r="D129" s="14"/>
      <c r="E129" s="11"/>
      <c r="F129" s="90"/>
      <c r="G129" s="11"/>
    </row>
    <row r="131" spans="1:7" ht="14" thickBot="1" x14ac:dyDescent="0.2">
      <c r="A131" s="231" t="s">
        <v>145</v>
      </c>
      <c r="B131" s="231"/>
      <c r="C131" s="231"/>
      <c r="D131" s="231"/>
      <c r="E131" s="11"/>
      <c r="F131" s="90"/>
      <c r="G131" s="11"/>
    </row>
    <row r="132" spans="1:7" ht="29" thickBot="1" x14ac:dyDescent="0.2">
      <c r="A132" s="162" t="s">
        <v>14</v>
      </c>
      <c r="B132" s="163" t="s">
        <v>93</v>
      </c>
      <c r="C132" s="163" t="s">
        <v>94</v>
      </c>
      <c r="D132" s="164" t="s">
        <v>95</v>
      </c>
      <c r="E132" s="11"/>
      <c r="F132" s="90"/>
      <c r="G132" s="11"/>
    </row>
    <row r="133" spans="1:7" ht="15" thickBot="1" x14ac:dyDescent="0.2">
      <c r="A133" s="165" t="s">
        <v>96</v>
      </c>
      <c r="B133" s="140">
        <v>132</v>
      </c>
      <c r="C133" s="140">
        <v>838</v>
      </c>
      <c r="D133" s="177">
        <v>1303</v>
      </c>
      <c r="E133" s="11"/>
      <c r="F133" s="90"/>
      <c r="G133" s="11"/>
    </row>
    <row r="134" spans="1:7" ht="15" thickBot="1" x14ac:dyDescent="0.2">
      <c r="A134" s="167" t="s">
        <v>97</v>
      </c>
      <c r="B134" s="178">
        <v>157</v>
      </c>
      <c r="C134" s="178">
        <v>3183</v>
      </c>
      <c r="D134" s="179">
        <v>1311</v>
      </c>
      <c r="E134" s="11"/>
      <c r="F134" s="90"/>
      <c r="G134" s="11"/>
    </row>
    <row r="137" spans="1:7" ht="14" thickBot="1" x14ac:dyDescent="0.2">
      <c r="A137" s="232" t="s">
        <v>146</v>
      </c>
      <c r="B137" s="232"/>
      <c r="C137" s="232"/>
      <c r="D137" s="232"/>
      <c r="E137" s="232"/>
      <c r="F137" s="90"/>
      <c r="G137" s="11"/>
    </row>
    <row r="138" spans="1:7" ht="29" thickBot="1" x14ac:dyDescent="0.2">
      <c r="A138" s="168" t="s">
        <v>14</v>
      </c>
      <c r="B138" s="61" t="s">
        <v>15</v>
      </c>
      <c r="C138" s="163" t="s">
        <v>98</v>
      </c>
      <c r="D138" s="163" t="s">
        <v>99</v>
      </c>
      <c r="E138" s="164" t="s">
        <v>100</v>
      </c>
      <c r="F138" s="90"/>
      <c r="G138" s="11"/>
    </row>
    <row r="139" spans="1:7" ht="15" thickBot="1" x14ac:dyDescent="0.2">
      <c r="A139" s="169" t="s">
        <v>101</v>
      </c>
      <c r="B139" s="19" t="s">
        <v>138</v>
      </c>
      <c r="C139" s="170">
        <v>2</v>
      </c>
      <c r="D139" s="196">
        <v>1050</v>
      </c>
      <c r="E139" s="197">
        <v>2100</v>
      </c>
      <c r="F139" s="90"/>
      <c r="G139" s="11"/>
    </row>
    <row r="140" spans="1:7" ht="15" thickBot="1" x14ac:dyDescent="0.2">
      <c r="A140" s="165" t="s">
        <v>102</v>
      </c>
      <c r="B140" s="19" t="s">
        <v>138</v>
      </c>
      <c r="C140" s="166">
        <v>0.5</v>
      </c>
      <c r="D140" s="152">
        <v>2725</v>
      </c>
      <c r="E140" s="152">
        <v>1362</v>
      </c>
      <c r="F140" s="90"/>
      <c r="G140" s="11"/>
    </row>
    <row r="141" spans="1:7" ht="15" thickBot="1" x14ac:dyDescent="0.2">
      <c r="A141" s="180" t="s">
        <v>103</v>
      </c>
      <c r="B141" s="19" t="s">
        <v>138</v>
      </c>
      <c r="C141" s="181">
        <v>1</v>
      </c>
      <c r="D141" s="198">
        <v>1489</v>
      </c>
      <c r="E141" s="198">
        <v>1489</v>
      </c>
      <c r="F141" s="90"/>
      <c r="G141" s="11"/>
    </row>
    <row r="142" spans="1:7" x14ac:dyDescent="0.15">
      <c r="F142" s="65"/>
    </row>
    <row r="208" spans="3:5" x14ac:dyDescent="0.15">
      <c r="C208" s="11"/>
      <c r="D208" s="11"/>
      <c r="E208" s="11"/>
    </row>
    <row r="209" spans="3:5" x14ac:dyDescent="0.15">
      <c r="C209" s="11"/>
      <c r="D209" s="11"/>
      <c r="E209" s="11"/>
    </row>
    <row r="210" spans="3:5" x14ac:dyDescent="0.15">
      <c r="C210" s="11"/>
      <c r="D210" s="11"/>
      <c r="E210" s="11"/>
    </row>
    <row r="211" spans="3:5" x14ac:dyDescent="0.15">
      <c r="C211" s="11"/>
      <c r="D211" s="11"/>
      <c r="E211" s="11"/>
    </row>
    <row r="212" spans="3:5" x14ac:dyDescent="0.15">
      <c r="C212" s="11"/>
      <c r="D212" s="11"/>
      <c r="E212" s="11"/>
    </row>
    <row r="213" spans="3:5" x14ac:dyDescent="0.15">
      <c r="C213" s="11"/>
      <c r="D213" s="11"/>
      <c r="E213" s="11"/>
    </row>
  </sheetData>
  <mergeCells count="8">
    <mergeCell ref="G16:G25"/>
    <mergeCell ref="A131:D131"/>
    <mergeCell ref="A137:E137"/>
    <mergeCell ref="C54:E54"/>
    <mergeCell ref="A26:E26"/>
    <mergeCell ref="A85:E85"/>
    <mergeCell ref="A95:C95"/>
    <mergeCell ref="A103:C10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50613-C7F9-6643-9917-B34C8EC1BE85}">
  <dimension ref="A2:I139"/>
  <sheetViews>
    <sheetView tabSelected="1" workbookViewId="0">
      <selection activeCell="C38" sqref="C38"/>
    </sheetView>
  </sheetViews>
  <sheetFormatPr baseColWidth="10" defaultColWidth="8.6640625" defaultRowHeight="13" x14ac:dyDescent="0.15"/>
  <cols>
    <col min="1" max="1" width="22.33203125" style="182" customWidth="1"/>
    <col min="2" max="2" width="20.6640625" style="182" customWidth="1"/>
    <col min="3" max="3" width="24.1640625" style="182" customWidth="1"/>
    <col min="4" max="4" width="18.6640625" style="182" customWidth="1"/>
    <col min="5" max="16384" width="8.6640625" style="182"/>
  </cols>
  <sheetData>
    <row r="2" spans="1:7" ht="28.75" customHeight="1" thickBot="1" x14ac:dyDescent="0.25">
      <c r="A2" s="250" t="s">
        <v>148</v>
      </c>
      <c r="B2" s="245"/>
      <c r="C2" s="245"/>
      <c r="D2" s="245"/>
      <c r="E2" s="245"/>
      <c r="F2" s="245"/>
      <c r="G2" s="245"/>
    </row>
    <row r="3" spans="1:7" ht="37" customHeight="1" thickBot="1" x14ac:dyDescent="0.25">
      <c r="A3" s="251"/>
      <c r="B3" s="252"/>
      <c r="C3" s="243"/>
      <c r="D3" s="227" t="s">
        <v>115</v>
      </c>
      <c r="E3" s="241" t="s">
        <v>116</v>
      </c>
      <c r="F3" s="242"/>
      <c r="G3" s="243"/>
    </row>
    <row r="4" spans="1:7" ht="33" customHeight="1" thickBot="1" x14ac:dyDescent="0.25">
      <c r="A4" s="256" t="s">
        <v>114</v>
      </c>
      <c r="B4" s="257"/>
      <c r="C4" s="258"/>
      <c r="D4" s="226">
        <v>227874940</v>
      </c>
      <c r="E4" s="247">
        <v>10000000000</v>
      </c>
      <c r="F4" s="248"/>
      <c r="G4" s="249"/>
    </row>
    <row r="5" spans="1:7" ht="26" customHeight="1" thickBot="1" x14ac:dyDescent="0.25">
      <c r="A5" s="253" t="s">
        <v>113</v>
      </c>
      <c r="B5" s="254"/>
      <c r="C5" s="255"/>
      <c r="D5" s="226">
        <v>11500100</v>
      </c>
      <c r="E5" s="244">
        <v>10000000000</v>
      </c>
      <c r="F5" s="245"/>
      <c r="G5" s="246"/>
    </row>
    <row r="7" spans="1:7" ht="29" customHeight="1" thickBot="1" x14ac:dyDescent="0.2">
      <c r="A7" s="262" t="s">
        <v>149</v>
      </c>
      <c r="B7" s="262"/>
      <c r="C7" s="262"/>
    </row>
    <row r="8" spans="1:7" ht="15" thickBot="1" x14ac:dyDescent="0.2">
      <c r="A8" s="51" t="s">
        <v>117</v>
      </c>
      <c r="B8" s="201" t="s">
        <v>15</v>
      </c>
      <c r="C8" s="183" t="s">
        <v>118</v>
      </c>
    </row>
    <row r="9" spans="1:7" ht="15" thickBot="1" x14ac:dyDescent="0.2">
      <c r="A9" s="53" t="s">
        <v>3</v>
      </c>
      <c r="B9" s="52" t="s">
        <v>0</v>
      </c>
      <c r="C9" s="210">
        <v>0.25700000000000001</v>
      </c>
    </row>
    <row r="10" spans="1:7" ht="15" thickBot="1" x14ac:dyDescent="0.2">
      <c r="A10" s="53" t="s">
        <v>4</v>
      </c>
      <c r="B10" s="52" t="s">
        <v>0</v>
      </c>
      <c r="C10" s="210">
        <v>9.5000000000000001E-2</v>
      </c>
    </row>
    <row r="11" spans="1:7" ht="15" thickBot="1" x14ac:dyDescent="0.2">
      <c r="A11" s="53" t="s">
        <v>5</v>
      </c>
      <c r="B11" s="52" t="s">
        <v>0</v>
      </c>
      <c r="C11" s="210">
        <v>7.0000000000000007E-2</v>
      </c>
    </row>
    <row r="12" spans="1:7" ht="15" thickBot="1" x14ac:dyDescent="0.2">
      <c r="A12" s="53" t="s">
        <v>119</v>
      </c>
      <c r="B12" s="52" t="s">
        <v>0</v>
      </c>
      <c r="C12" s="210">
        <v>4.8000000000000001E-2</v>
      </c>
    </row>
    <row r="13" spans="1:7" ht="29" thickBot="1" x14ac:dyDescent="0.2">
      <c r="A13" s="52" t="s">
        <v>120</v>
      </c>
      <c r="B13" s="52" t="s">
        <v>0</v>
      </c>
      <c r="C13" s="203">
        <v>0.53</v>
      </c>
    </row>
    <row r="14" spans="1:7" ht="32" customHeight="1" thickBot="1" x14ac:dyDescent="0.2">
      <c r="A14" s="263" t="s">
        <v>147</v>
      </c>
      <c r="B14" s="263"/>
      <c r="C14" s="263"/>
    </row>
    <row r="15" spans="1:7" ht="15" thickBot="1" x14ac:dyDescent="0.2">
      <c r="A15" s="187" t="s">
        <v>117</v>
      </c>
      <c r="B15" s="52" t="s">
        <v>0</v>
      </c>
      <c r="C15" s="222" t="s">
        <v>118</v>
      </c>
    </row>
    <row r="16" spans="1:7" ht="15" thickBot="1" x14ac:dyDescent="0.2">
      <c r="A16" s="53" t="s">
        <v>3</v>
      </c>
      <c r="B16" s="52" t="s">
        <v>0</v>
      </c>
      <c r="C16" s="210">
        <v>0.123</v>
      </c>
    </row>
    <row r="17" spans="1:9" ht="15" thickBot="1" x14ac:dyDescent="0.2">
      <c r="A17" s="53" t="s">
        <v>4</v>
      </c>
      <c r="B17" s="52" t="s">
        <v>0</v>
      </c>
      <c r="C17" s="210">
        <v>4.4999999999999998E-2</v>
      </c>
    </row>
    <row r="18" spans="1:9" ht="15" thickBot="1" x14ac:dyDescent="0.2">
      <c r="A18" s="53" t="s">
        <v>5</v>
      </c>
      <c r="B18" s="52" t="s">
        <v>0</v>
      </c>
      <c r="C18" s="210">
        <v>3.3000000000000002E-2</v>
      </c>
    </row>
    <row r="19" spans="1:9" ht="15" thickBot="1" x14ac:dyDescent="0.2">
      <c r="A19" s="53" t="s">
        <v>119</v>
      </c>
      <c r="B19" s="52" t="s">
        <v>0</v>
      </c>
      <c r="C19" s="210">
        <v>0.57299999999999995</v>
      </c>
    </row>
    <row r="20" spans="1:9" ht="29" thickBot="1" x14ac:dyDescent="0.2">
      <c r="A20" s="53" t="s">
        <v>120</v>
      </c>
      <c r="B20" s="52" t="s">
        <v>0</v>
      </c>
      <c r="C20" s="210">
        <v>0.22600000000000001</v>
      </c>
      <c r="F20" s="182" t="s">
        <v>111</v>
      </c>
    </row>
    <row r="22" spans="1:9" ht="29" customHeight="1" thickBot="1" x14ac:dyDescent="0.2">
      <c r="A22" s="250" t="s">
        <v>104</v>
      </c>
      <c r="B22" s="250"/>
      <c r="C22" s="250"/>
      <c r="D22" s="250"/>
    </row>
    <row r="23" spans="1:9" ht="14" thickBot="1" x14ac:dyDescent="0.2">
      <c r="A23" s="185"/>
      <c r="B23" s="201">
        <v>2019</v>
      </c>
      <c r="C23" s="211">
        <v>2020</v>
      </c>
      <c r="D23" s="211">
        <v>2021</v>
      </c>
    </row>
    <row r="24" spans="1:9" ht="15" thickBot="1" x14ac:dyDescent="0.2">
      <c r="A24" s="185" t="s">
        <v>107</v>
      </c>
      <c r="B24" s="202">
        <v>1</v>
      </c>
      <c r="C24" s="208">
        <v>1</v>
      </c>
      <c r="D24" s="208">
        <v>2</v>
      </c>
    </row>
    <row r="25" spans="1:9" ht="15" thickBot="1" x14ac:dyDescent="0.2">
      <c r="A25" s="53" t="s">
        <v>105</v>
      </c>
      <c r="B25" s="202">
        <v>2</v>
      </c>
      <c r="C25" s="202">
        <v>2</v>
      </c>
      <c r="D25" s="202">
        <v>2</v>
      </c>
    </row>
    <row r="26" spans="1:9" ht="29" thickBot="1" x14ac:dyDescent="0.2">
      <c r="A26" s="186" t="s">
        <v>106</v>
      </c>
      <c r="B26" s="202">
        <v>0</v>
      </c>
      <c r="C26" s="206">
        <v>7</v>
      </c>
      <c r="D26" s="206">
        <v>6</v>
      </c>
    </row>
    <row r="27" spans="1:9" ht="29" thickBot="1" x14ac:dyDescent="0.2">
      <c r="A27" s="187" t="s">
        <v>112</v>
      </c>
      <c r="B27" s="202">
        <v>10</v>
      </c>
      <c r="C27" s="209">
        <f>SUM(C24:C26)</f>
        <v>10</v>
      </c>
      <c r="D27" s="209">
        <f>SUM(D24:D26)</f>
        <v>10</v>
      </c>
    </row>
    <row r="28" spans="1:9" x14ac:dyDescent="0.15">
      <c r="A28" s="8"/>
      <c r="B28" s="188"/>
    </row>
    <row r="29" spans="1:9" x14ac:dyDescent="0.15">
      <c r="A29" s="8"/>
    </row>
    <row r="30" spans="1:9" ht="29" customHeight="1" thickBot="1" x14ac:dyDescent="0.2">
      <c r="A30" s="250" t="s">
        <v>108</v>
      </c>
      <c r="B30" s="250"/>
      <c r="C30" s="250"/>
      <c r="D30" s="250"/>
      <c r="E30" s="250"/>
      <c r="F30" s="250"/>
      <c r="G30" s="250"/>
      <c r="H30" s="250"/>
      <c r="I30" s="250"/>
    </row>
    <row r="31" spans="1:9" ht="43" thickBot="1" x14ac:dyDescent="0.2">
      <c r="A31" s="53"/>
      <c r="B31" s="201">
        <v>2019</v>
      </c>
      <c r="C31" s="49" t="s">
        <v>88</v>
      </c>
      <c r="D31" s="200">
        <v>2020</v>
      </c>
      <c r="E31" s="49" t="s">
        <v>88</v>
      </c>
      <c r="F31" s="183">
        <v>2021</v>
      </c>
      <c r="G31" s="49" t="s">
        <v>88</v>
      </c>
      <c r="H31" s="189">
        <v>44378</v>
      </c>
      <c r="I31" s="49" t="s">
        <v>88</v>
      </c>
    </row>
    <row r="32" spans="1:9" ht="15" thickBot="1" x14ac:dyDescent="0.2">
      <c r="A32" s="186" t="s">
        <v>83</v>
      </c>
      <c r="B32" s="202">
        <v>9</v>
      </c>
      <c r="C32" s="203">
        <v>0.9</v>
      </c>
      <c r="D32" s="204">
        <v>9</v>
      </c>
      <c r="E32" s="205">
        <v>0.9</v>
      </c>
      <c r="F32" s="206">
        <v>8</v>
      </c>
      <c r="G32" s="205">
        <v>0.8</v>
      </c>
      <c r="H32" s="206">
        <v>7</v>
      </c>
      <c r="I32" s="205">
        <v>0.7</v>
      </c>
    </row>
    <row r="33" spans="1:9" ht="15" thickBot="1" x14ac:dyDescent="0.2">
      <c r="A33" s="186" t="s">
        <v>84</v>
      </c>
      <c r="B33" s="202">
        <v>1</v>
      </c>
      <c r="C33" s="203">
        <v>0.1</v>
      </c>
      <c r="D33" s="204">
        <v>1</v>
      </c>
      <c r="E33" s="207">
        <v>0.1</v>
      </c>
      <c r="F33" s="206">
        <v>2</v>
      </c>
      <c r="G33" s="207">
        <v>0.2</v>
      </c>
      <c r="H33" s="206">
        <v>3</v>
      </c>
      <c r="I33" s="207">
        <v>0.3</v>
      </c>
    </row>
    <row r="34" spans="1:9" x14ac:dyDescent="0.15">
      <c r="A34" s="8"/>
    </row>
    <row r="35" spans="1:9" x14ac:dyDescent="0.15">
      <c r="A35" s="8"/>
    </row>
    <row r="37" spans="1:9" ht="69" customHeight="1" thickBot="1" x14ac:dyDescent="0.2">
      <c r="A37" s="250" t="s">
        <v>156</v>
      </c>
      <c r="B37" s="250"/>
    </row>
    <row r="38" spans="1:9" ht="29" thickBot="1" x14ac:dyDescent="0.2">
      <c r="A38" s="50" t="s">
        <v>110</v>
      </c>
      <c r="B38" s="50" t="s">
        <v>109</v>
      </c>
    </row>
    <row r="39" spans="1:9" ht="14" thickBot="1" x14ac:dyDescent="0.2">
      <c r="A39" s="50">
        <v>8</v>
      </c>
      <c r="B39" s="184">
        <v>0.8</v>
      </c>
    </row>
    <row r="40" spans="1:9" x14ac:dyDescent="0.15">
      <c r="A40" s="270"/>
      <c r="B40" s="271"/>
    </row>
    <row r="41" spans="1:9" x14ac:dyDescent="0.15">
      <c r="A41" s="270"/>
      <c r="B41" s="271"/>
    </row>
    <row r="42" spans="1:9" ht="14" thickBot="1" x14ac:dyDescent="0.2"/>
    <row r="43" spans="1:9" ht="14" thickBot="1" x14ac:dyDescent="0.2">
      <c r="A43" s="259" t="s">
        <v>150</v>
      </c>
      <c r="B43" s="260"/>
      <c r="C43" s="261"/>
    </row>
    <row r="44" spans="1:9" ht="14" thickBot="1" x14ac:dyDescent="0.2">
      <c r="A44" s="185"/>
      <c r="B44" s="191"/>
      <c r="C44" s="222">
        <v>2021</v>
      </c>
    </row>
    <row r="45" spans="1:9" ht="28" x14ac:dyDescent="0.15">
      <c r="A45" s="194" t="s">
        <v>121</v>
      </c>
      <c r="B45" s="191"/>
      <c r="C45" s="67">
        <v>6</v>
      </c>
      <c r="D45" s="182" t="s">
        <v>14</v>
      </c>
    </row>
    <row r="46" spans="1:9" ht="43" thickBot="1" x14ac:dyDescent="0.2">
      <c r="A46" s="223" t="s">
        <v>122</v>
      </c>
      <c r="B46" s="224"/>
      <c r="C46" s="190">
        <v>1</v>
      </c>
    </row>
    <row r="49" spans="1:9" x14ac:dyDescent="0.15">
      <c r="A49" s="193"/>
    </row>
    <row r="52" spans="1:9" ht="71" customHeight="1" x14ac:dyDescent="0.15"/>
    <row r="58" spans="1:9" x14ac:dyDescent="0.15">
      <c r="I58" s="192"/>
    </row>
    <row r="59" spans="1:9" ht="39" customHeight="1" x14ac:dyDescent="0.15"/>
    <row r="77" ht="43" customHeight="1" x14ac:dyDescent="0.15"/>
    <row r="81" ht="16" customHeight="1" x14ac:dyDescent="0.15"/>
    <row r="82" ht="43" customHeight="1" x14ac:dyDescent="0.15"/>
    <row r="130" spans="1:2" ht="28" x14ac:dyDescent="0.15">
      <c r="A130" s="55" t="s">
        <v>6</v>
      </c>
      <c r="B130" s="55"/>
    </row>
    <row r="131" spans="1:2" ht="14" x14ac:dyDescent="0.15">
      <c r="A131" s="195" t="s">
        <v>8</v>
      </c>
    </row>
    <row r="132" spans="1:2" ht="14" x14ac:dyDescent="0.15">
      <c r="A132" s="182" t="s">
        <v>7</v>
      </c>
    </row>
    <row r="133" spans="1:2" ht="14" x14ac:dyDescent="0.15">
      <c r="A133" s="182" t="s">
        <v>1</v>
      </c>
    </row>
    <row r="135" spans="1:2" ht="28" x14ac:dyDescent="0.15">
      <c r="A135" s="55" t="s">
        <v>9</v>
      </c>
      <c r="B135" s="55"/>
    </row>
    <row r="136" spans="1:2" ht="14" x14ac:dyDescent="0.15">
      <c r="A136" s="195" t="s">
        <v>10</v>
      </c>
    </row>
    <row r="137" spans="1:2" ht="14" x14ac:dyDescent="0.15">
      <c r="A137" s="182" t="s">
        <v>11</v>
      </c>
    </row>
    <row r="138" spans="1:2" ht="14" x14ac:dyDescent="0.15">
      <c r="A138" s="182" t="s">
        <v>7</v>
      </c>
    </row>
    <row r="139" spans="1:2" ht="14" x14ac:dyDescent="0.15">
      <c r="A139" s="182" t="s">
        <v>2</v>
      </c>
    </row>
  </sheetData>
  <mergeCells count="13">
    <mergeCell ref="A43:C43"/>
    <mergeCell ref="A7:C7"/>
    <mergeCell ref="A14:C14"/>
    <mergeCell ref="A22:D22"/>
    <mergeCell ref="A30:I30"/>
    <mergeCell ref="A37:B37"/>
    <mergeCell ref="E3:G3"/>
    <mergeCell ref="E5:G5"/>
    <mergeCell ref="E4:G4"/>
    <mergeCell ref="A2:G2"/>
    <mergeCell ref="A3:C3"/>
    <mergeCell ref="A5:C5"/>
    <mergeCell ref="A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Экологическая ответственность</vt:lpstr>
      <vt:lpstr>Социальная ответственность</vt:lpstr>
      <vt:lpstr>Корпоративное управление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Chicheryukina Tamara</dc:creator>
  <cp:lastModifiedBy>Microsoft Office User</cp:lastModifiedBy>
  <dcterms:created xsi:type="dcterms:W3CDTF">2021-09-06T08:55:30Z</dcterms:created>
  <dcterms:modified xsi:type="dcterms:W3CDTF">2022-08-05T14:29:24Z</dcterms:modified>
</cp:coreProperties>
</file>